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714434E7-50E7-4328-8748-CEE853768304}" xr6:coauthVersionLast="47" xr6:coauthVersionMax="47" xr10:uidLastSave="{00000000-0000-0000-0000-000000000000}"/>
  <bookViews>
    <workbookView xWindow="-108" yWindow="-108" windowWidth="23256" windowHeight="12576" activeTab="1" xr2:uid="{00000000-000D-0000-FFFF-FFFF00000000}"/>
  </bookViews>
  <sheets>
    <sheet name="Inizio" sheetId="2" r:id="rId1"/>
    <sheet name="LUGLIO" sheetId="5" r:id="rId2"/>
  </sheet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5" l="1"/>
  <c r="J45" i="5"/>
  <c r="E46" i="5"/>
  <c r="J46" i="5"/>
  <c r="E47" i="5"/>
  <c r="J47" i="5"/>
  <c r="J49" i="5" s="1"/>
  <c r="E48" i="5"/>
  <c r="J48" i="5"/>
  <c r="E49" i="5"/>
  <c r="J79" i="5"/>
  <c r="J77" i="5"/>
  <c r="E75" i="5"/>
  <c r="E74" i="5"/>
  <c r="E73" i="5"/>
  <c r="J72" i="5"/>
  <c r="E72" i="5"/>
  <c r="J71" i="5"/>
  <c r="E71" i="5"/>
  <c r="J70" i="5"/>
  <c r="E70" i="5"/>
  <c r="J69" i="5"/>
  <c r="E69" i="5"/>
  <c r="E64" i="5"/>
  <c r="E63" i="5"/>
  <c r="J62" i="5"/>
  <c r="E62" i="5"/>
  <c r="J61" i="5"/>
  <c r="E61" i="5"/>
  <c r="J60" i="5"/>
  <c r="E60" i="5"/>
  <c r="J55" i="5"/>
  <c r="E55" i="5"/>
  <c r="J54" i="5"/>
  <c r="J56" i="5" s="1"/>
  <c r="E54" i="5"/>
  <c r="J53" i="5"/>
  <c r="E53" i="5"/>
  <c r="E40" i="5"/>
  <c r="J39" i="5"/>
  <c r="E39" i="5"/>
  <c r="J38" i="5"/>
  <c r="E38" i="5"/>
  <c r="J37" i="5"/>
  <c r="E37" i="5"/>
  <c r="J36" i="5"/>
  <c r="E36" i="5"/>
  <c r="J35" i="5"/>
  <c r="E35" i="5"/>
  <c r="J34" i="5"/>
  <c r="E34" i="5"/>
  <c r="E29" i="5"/>
  <c r="E28" i="5"/>
  <c r="E27" i="5"/>
  <c r="E26" i="5"/>
  <c r="E25" i="5"/>
  <c r="J24" i="5"/>
  <c r="E24" i="5"/>
  <c r="J23" i="5"/>
  <c r="E23" i="5"/>
  <c r="J22" i="5"/>
  <c r="E22" i="5"/>
  <c r="J21" i="5"/>
  <c r="E21" i="5"/>
  <c r="J20" i="5"/>
  <c r="E20" i="5"/>
  <c r="J19" i="5"/>
  <c r="E19" i="5"/>
  <c r="J18" i="5"/>
  <c r="E18" i="5"/>
  <c r="J17" i="5"/>
  <c r="E17" i="5"/>
  <c r="J16" i="5"/>
  <c r="E16" i="5"/>
  <c r="C12" i="5"/>
  <c r="C7" i="5"/>
  <c r="E65" i="5" l="1"/>
  <c r="H4" i="5"/>
  <c r="H8" i="5" s="1"/>
  <c r="E30" i="5"/>
  <c r="J40" i="5"/>
  <c r="E76" i="5"/>
  <c r="J73" i="5"/>
  <c r="J63" i="5"/>
  <c r="E41" i="5"/>
  <c r="E56" i="5"/>
  <c r="J25" i="5"/>
  <c r="J81" i="5"/>
</calcChain>
</file>

<file path=xl/sharedStrings.xml><?xml version="1.0" encoding="utf-8"?>
<sst xmlns="http://schemas.openxmlformats.org/spreadsheetml/2006/main" count="175" uniqueCount="94">
  <si>
    <t>Informazioni su questo modello</t>
  </si>
  <si>
    <t>Utilizzare il foglio di lavoro Budget mensile personale per tenere traccia delle entrate mensili previste ed effettive e dei costi previsti ed effettivi.</t>
  </si>
  <si>
    <t>• Immettere le spese sostenute per diverse categorie nelle rispettive tabelle.</t>
  </si>
  <si>
    <t>• Il saldo previsto, il saldo effettivo e la differenza vengono calcolati automaticamente.</t>
  </si>
  <si>
    <t>Nota: </t>
  </si>
  <si>
    <t>Altre istruzioni sono state fornite nella colonna A nel foglio di lavoro BUDGET MENSILE PERSONALE. Questo testo è stato nascosto intenzionalmente. Per rimuovere il testo, seleziona la colonna A, quindi scegli ELIMINA. Per visualizzare il testo, selezionare la colonna A, quindi modificare il colore del carattere.</t>
  </si>
  <si>
    <t>Per ulteriori informazioni sulle tabelle del foglio di lavoro, premere MAIUSC, quindi F10 in una tabella, selezionare l'opzione TABELLA, quindi selezionare TESTO ALTERNATIVO</t>
  </si>
  <si>
    <t>Creare un budget mensile personale in questo foglio di lavoro. Istruzioni utili per l'uso di questo foglio di lavoro si trovano nelle celle di questa colonna. Freccia verso il basso per iniziare.</t>
  </si>
  <si>
    <t>Il titolo di questo foglio di lavoro si trova nella cella a destra. L'istruzione successiva si trova nella cella A5.</t>
  </si>
  <si>
    <t>L'etichetta Entrate mensili previste si trova nella cella a destra. Immettere le entrate 1 nella cella C5 e le entrate extra in C6 per calcolare il totale delle entrate mensili in C7. L'istruzione successiva si trova nella cella A7.</t>
  </si>
  <si>
    <t>Il saldo previsto viene calcolato automaticamente nella cella H4, il saldo effettivo in H6 e la differenza nella cella H8. L'istruzione successiva si trova nella cella A9.</t>
  </si>
  <si>
    <t>L'etichetta Entrate mensili effettive si trova nella cella a destra. Immettere le entrate 1 nella cella C10 e le entrate extra in C11 per calcolare il totale delle entrate mensili in C12. L'istruzione successiva si trova nella cella A14.</t>
  </si>
  <si>
    <t>Immettere i dettagli nella tabella Alloggio partendo dalla cella a destra e nella tabella Svago partendo dalla cella G14. L'istruzione successiva si trova nella cella A27.</t>
  </si>
  <si>
    <t>Immettere i dettagli nella tabella Trasporti partendo dalla cella a destra e nella tabella Prestiti partendo dalla cella G26. L'istruzione successiva si trova nella cella A37.</t>
  </si>
  <si>
    <t>Immettere i dettagli nella tabella Assicurazione partendo dalla cella a destra e nella tabella Tasse partendo dalla cella G35. L'istruzione successiva si trova nella cella A44.</t>
  </si>
  <si>
    <t>Immettere i dettagli nella tabella Alimentari partendo dalla cella a destra e nella tabella Risparmi partendo dalla cella G42. L'istruzione successiva si trova nella cella A50.</t>
  </si>
  <si>
    <t>Immettere i dettagli nella tabella Animali partendo dalla cella a destra e nella tabella Regali partendo dalla cella G48. L'istruzione successiva si trova nella cella A58.</t>
  </si>
  <si>
    <t>Immettere i dettagli nella tabella Cura della persona partendo dalla cella a destra e nella tabella Spese legali partendo dalla cella G54. L'istruzione successiva si trova nella cella A61.</t>
  </si>
  <si>
    <t>Il costo previsto totale viene calcolato automaticamente nella cella J61, il costo effettivo totale in J63 e la differenza totale in J65.</t>
  </si>
  <si>
    <t>Budget mensile personale</t>
  </si>
  <si>
    <t>Entrate mensili previste</t>
  </si>
  <si>
    <t>Entrata 1</t>
  </si>
  <si>
    <t>Entrate extra</t>
  </si>
  <si>
    <t>Totale entrate mensili</t>
  </si>
  <si>
    <t>Entrate mensili effettive</t>
  </si>
  <si>
    <t>0</t>
  </si>
  <si>
    <t>Mutuo o affitto</t>
  </si>
  <si>
    <t>Telefono</t>
  </si>
  <si>
    <t>Elettricità</t>
  </si>
  <si>
    <t>Gas</t>
  </si>
  <si>
    <t>Acqua</t>
  </si>
  <si>
    <t>Altro</t>
  </si>
  <si>
    <t>Subtotale</t>
  </si>
  <si>
    <t>Trasporti</t>
  </si>
  <si>
    <t>Rata veicolo</t>
  </si>
  <si>
    <t>Bus/taxi</t>
  </si>
  <si>
    <t>Assicurazione</t>
  </si>
  <si>
    <t>Carburante</t>
  </si>
  <si>
    <t>Manutenzione</t>
  </si>
  <si>
    <t>Casa</t>
  </si>
  <si>
    <t>Salute</t>
  </si>
  <si>
    <t>Vita</t>
  </si>
  <si>
    <t>Prodotti alimentari</t>
  </si>
  <si>
    <t>Cene fuori</t>
  </si>
  <si>
    <t>Animali domestici</t>
  </si>
  <si>
    <t>Veterinario</t>
  </si>
  <si>
    <t>Toelettatura</t>
  </si>
  <si>
    <t>Giocattoli</t>
  </si>
  <si>
    <t>Cura della persona</t>
  </si>
  <si>
    <t>Assistenza medica</t>
  </si>
  <si>
    <t>Parrucchiere/manicure</t>
  </si>
  <si>
    <t>Abbigliamento</t>
  </si>
  <si>
    <t>Previsto
Costo</t>
  </si>
  <si>
    <t>Previsto 
Costo</t>
  </si>
  <si>
    <t>Effettivo 
Costo</t>
  </si>
  <si>
    <r>
      <t xml:space="preserve">Saldo previsto
</t>
    </r>
    <r>
      <rPr>
        <sz val="14"/>
        <color theme="1" tint="0.24994659260841701"/>
        <rFont val="Calibri"/>
        <family val="2"/>
        <scheme val="minor"/>
      </rPr>
      <t>(entrate previste meno uscite)</t>
    </r>
  </si>
  <si>
    <r>
      <t xml:space="preserve">Saldo effettivo
</t>
    </r>
    <r>
      <rPr>
        <sz val="14"/>
        <color theme="1" tint="0.24994659260841701"/>
        <rFont val="Calibri"/>
        <family val="2"/>
        <scheme val="minor"/>
      </rPr>
      <t>(entrate effettive meno uscite)</t>
    </r>
  </si>
  <si>
    <r>
      <t xml:space="preserve">Differenza
</t>
    </r>
    <r>
      <rPr>
        <sz val="14"/>
        <color theme="1" tint="0.24994659260841701"/>
        <rFont val="Calibri"/>
        <family val="2"/>
        <scheme val="minor"/>
      </rPr>
      <t>(effettivo meno previsto)</t>
    </r>
  </si>
  <si>
    <t>Differenza</t>
  </si>
  <si>
    <t>Tasse</t>
  </si>
  <si>
    <t>Nazionali</t>
  </si>
  <si>
    <t>Regionali</t>
  </si>
  <si>
    <t>Locali</t>
  </si>
  <si>
    <t>Risparmi o investimenti</t>
  </si>
  <si>
    <t>Fondo pensione</t>
  </si>
  <si>
    <t>Conto investimento</t>
  </si>
  <si>
    <t>Regali e donazioni</t>
  </si>
  <si>
    <t>Beneficenza 3</t>
  </si>
  <si>
    <t>Spese legali</t>
  </si>
  <si>
    <t>SPESE LEGALI</t>
  </si>
  <si>
    <t>Avvocato</t>
  </si>
  <si>
    <t>Alimenti</t>
  </si>
  <si>
    <t>Pagamenti da vincoli o sentenze</t>
  </si>
  <si>
    <t>Costo previsto totale</t>
  </si>
  <si>
    <t>Costo effettivo totale</t>
  </si>
  <si>
    <t>Differenza totale</t>
  </si>
  <si>
    <t>Spesa</t>
  </si>
  <si>
    <t>Prelievi</t>
  </si>
  <si>
    <t>Cellulari</t>
  </si>
  <si>
    <t>Investimenti</t>
  </si>
  <si>
    <t>Alloggio e Prelievi</t>
  </si>
  <si>
    <t>Telepass</t>
  </si>
  <si>
    <t>Business</t>
  </si>
  <si>
    <t>Zoom</t>
  </si>
  <si>
    <t>Dropbox</t>
  </si>
  <si>
    <t>Spotify</t>
  </si>
  <si>
    <t>Compleanni</t>
  </si>
  <si>
    <t>Revolut premium</t>
  </si>
  <si>
    <t>Sigarette</t>
  </si>
  <si>
    <t>Affitto casa vacanze</t>
  </si>
  <si>
    <t>Affitto Macchina</t>
  </si>
  <si>
    <t>Pulizie casa</t>
  </si>
  <si>
    <t>Palestra</t>
  </si>
  <si>
    <t>Netflix/Amazon Prime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</si>
</sst>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quot;€&quot;\ #,##0.00;[Red]\-&quot;€&quot;\ #,##0.00"/>
    <numFmt numFmtId="166" formatCode="&quot;$&quot;#,##0.00"/>
    <numFmt numFmtId="167" formatCode="[&lt;=9999999]###\-####;\(###\)\ ###\-####"/>
    <numFmt numFmtId="168" formatCode="&quot;€&quot;\ #,##0.00"/>
  </numFmts>
  <fonts count="33" x14ac:knownFonts="1">
    <font>
      <sz val="10"/>
      <color theme="1" tint="0.2499465926084170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b/>
      <sz val="14"/>
      <color theme="1" tint="0.34998626667073579"/>
      <name val="Calibri"/>
      <family val="2"/>
      <scheme val="minor"/>
    </font>
    <font>
      <b/>
      <sz val="14"/>
      <color theme="0"/>
      <name val="Calibri"/>
      <family val="2"/>
      <scheme val="minor"/>
    </font>
    <font>
      <sz val="12"/>
      <color theme="1" tint="0.34998626667073579"/>
      <name val="Calibri"/>
      <family val="2"/>
      <scheme val="minor"/>
    </font>
    <font>
      <b/>
      <sz val="12"/>
      <color theme="1" tint="0.34998626667073579"/>
      <name val="Calibri"/>
      <family val="2"/>
      <scheme val="minor"/>
    </font>
    <font>
      <sz val="12"/>
      <color theme="0"/>
      <name val="Calibri"/>
      <family val="2"/>
      <scheme val="minor"/>
    </font>
    <font>
      <b/>
      <sz val="12"/>
      <color theme="1" tint="0.24994659260841701"/>
      <name val="Calibri"/>
      <family val="2"/>
      <scheme val="minor"/>
    </font>
    <font>
      <b/>
      <sz val="20"/>
      <color theme="0"/>
      <name val="Calibri"/>
      <family val="2"/>
      <scheme val="minor"/>
    </font>
    <font>
      <b/>
      <sz val="14"/>
      <color theme="8"/>
      <name val="Calibri"/>
      <family val="2"/>
      <scheme val="minor"/>
    </font>
    <font>
      <sz val="14"/>
      <color theme="1" tint="0.24994659260841701"/>
      <name val="Calibri"/>
      <family val="2"/>
      <scheme val="minor"/>
    </font>
    <font>
      <sz val="12"/>
      <name val="Calibri"/>
      <family val="2"/>
      <scheme val="minor"/>
    </font>
    <font>
      <b/>
      <sz val="20"/>
      <color theme="8"/>
      <name val="Calibri"/>
      <family val="2"/>
      <scheme val="major"/>
    </font>
    <font>
      <sz val="10"/>
      <color theme="8"/>
      <name val="Calibri"/>
      <family val="2"/>
      <scheme val="major"/>
    </font>
    <font>
      <sz val="12"/>
      <color theme="1"/>
      <name val="Calibri"/>
      <family val="2"/>
      <scheme val="minor"/>
    </font>
    <font>
      <sz val="22"/>
      <color theme="3" tint="0.24994659260841701"/>
      <name val="Calibri"/>
      <family val="2"/>
      <scheme val="minor"/>
    </font>
    <font>
      <b/>
      <sz val="14"/>
      <color theme="1" tint="0.24994659260841701"/>
      <name val="Calibri"/>
      <family val="2"/>
      <scheme val="minor"/>
    </font>
    <font>
      <b/>
      <sz val="10"/>
      <color theme="1" tint="0.24994659260841701"/>
      <name val="Calibri"/>
      <family val="2"/>
      <scheme val="minor"/>
    </font>
    <font>
      <b/>
      <sz val="12"/>
      <name val="Calibri"/>
      <family val="2"/>
      <scheme val="minor"/>
    </font>
    <font>
      <b/>
      <sz val="40"/>
      <color theme="8"/>
      <name val="Calibri"/>
      <family val="2"/>
      <scheme val="major"/>
    </font>
    <font>
      <sz val="14"/>
      <color theme="8"/>
      <name val="Calibri"/>
      <family val="2"/>
      <scheme val="major"/>
    </font>
    <font>
      <b/>
      <sz val="20"/>
      <color theme="1" tint="0.34998626667073579"/>
      <name val="Calibri"/>
      <family val="2"/>
      <scheme val="major"/>
    </font>
    <font>
      <sz val="10"/>
      <color theme="0"/>
      <name val="Calibri"/>
      <family val="2"/>
      <scheme val="major"/>
    </font>
    <font>
      <sz val="12"/>
      <color theme="1" tint="0.24994659260841701"/>
      <name val="Calibri"/>
      <family val="2"/>
      <scheme val="major"/>
    </font>
    <font>
      <b/>
      <sz val="14"/>
      <color theme="1" tint="0.34998626667073579"/>
      <name val="Calibri"/>
      <family val="2"/>
      <scheme val="minor"/>
    </font>
    <font>
      <sz val="12"/>
      <color theme="1"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8" tint="0.39994506668294322"/>
        <bgColor indexed="64"/>
      </patternFill>
    </fill>
  </fills>
  <borders count="43">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top/>
      <bottom style="thin">
        <color theme="8"/>
      </bottom>
      <diagonal/>
    </border>
    <border>
      <left/>
      <right/>
      <top style="thin">
        <color theme="8"/>
      </top>
      <bottom style="thin">
        <color theme="0" tint="-0.14996795556505021"/>
      </bottom>
      <diagonal/>
    </border>
    <border>
      <left/>
      <right style="thin">
        <color theme="0" tint="-0.14996795556505021"/>
      </right>
      <top/>
      <bottom style="thin">
        <color theme="0" tint="-0.14993743705557422"/>
      </bottom>
      <diagonal/>
    </border>
    <border>
      <left style="thin">
        <color theme="0" tint="-0.14996795556505021"/>
      </left>
      <right/>
      <top/>
      <bottom style="thin">
        <color theme="0" tint="-0.14993743705557422"/>
      </bottom>
      <diagonal/>
    </border>
    <border>
      <left/>
      <right style="thin">
        <color theme="0" tint="-0.499984740745262"/>
      </right>
      <top/>
      <bottom style="thin">
        <color theme="8"/>
      </bottom>
      <diagonal/>
    </border>
    <border>
      <left style="thin">
        <color theme="0" tint="-0.499984740745262"/>
      </left>
      <right/>
      <top/>
      <bottom style="thin">
        <color theme="8"/>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0691854609822"/>
      </left>
      <right style="thin">
        <color theme="0" tint="-0.14990691854609822"/>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8764000366222"/>
      </bottom>
      <diagonal/>
    </border>
    <border>
      <left style="thin">
        <color theme="0" tint="-0.14990691854609822"/>
      </left>
      <right style="thin">
        <color theme="0" tint="-0.14990691854609822"/>
      </right>
      <top style="thin">
        <color theme="0" tint="-0.14996795556505021"/>
      </top>
      <bottom style="thin">
        <color theme="0" tint="-0.1498764000366222"/>
      </bottom>
      <diagonal/>
    </border>
    <border>
      <left/>
      <right style="thin">
        <color theme="0" tint="-0.14993743705557422"/>
      </right>
      <top/>
      <bottom/>
      <diagonal/>
    </border>
    <border>
      <left style="thin">
        <color theme="0" tint="-0.14993743705557422"/>
      </left>
      <right style="thin">
        <color theme="0" tint="-0.14993743705557422"/>
      </right>
      <top/>
      <bottom/>
      <diagonal/>
    </border>
    <border>
      <left style="thin">
        <color theme="0" tint="-0.14993743705557422"/>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0691854609822"/>
      </right>
      <top/>
      <bottom/>
      <diagonal/>
    </border>
    <border>
      <left style="thin">
        <color theme="0" tint="-0.14990691854609822"/>
      </left>
      <right style="thin">
        <color theme="0" tint="-0.14990691854609822"/>
      </right>
      <top/>
      <bottom/>
      <diagonal/>
    </border>
    <border>
      <left style="thin">
        <color theme="0" tint="-0.14990691854609822"/>
      </left>
      <right/>
      <top/>
      <bottom/>
      <diagonal/>
    </border>
    <border>
      <left/>
      <right style="thin">
        <color theme="0" tint="-0.14993743705557422"/>
      </right>
      <top style="thin">
        <color theme="0" tint="-0.14993743705557422"/>
      </top>
      <bottom/>
      <diagonal/>
    </border>
    <border>
      <left style="thin">
        <color theme="2"/>
      </left>
      <right/>
      <top style="thin">
        <color theme="2"/>
      </top>
      <bottom style="thin">
        <color theme="2"/>
      </bottom>
      <diagonal/>
    </border>
    <border>
      <left style="thin">
        <color theme="0" tint="-0.14993743705557422"/>
      </left>
      <right/>
      <top style="thin">
        <color theme="0" tint="-0.14996795556505021"/>
      </top>
      <bottom/>
      <diagonal/>
    </border>
  </borders>
  <cellStyleXfs count="6">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7" fontId="7" fillId="0" borderId="0" applyFont="0" applyFill="0" applyBorder="0" applyAlignment="0" applyProtection="0"/>
    <xf numFmtId="14" fontId="7" fillId="0" borderId="0" applyFont="0" applyFill="0" applyBorder="0" applyAlignment="0" applyProtection="0"/>
  </cellStyleXfs>
  <cellXfs count="124">
    <xf numFmtId="0" fontId="0" fillId="0" borderId="0" xfId="0"/>
    <xf numFmtId="0" fontId="1" fillId="0" borderId="0" xfId="0" applyFont="1"/>
    <xf numFmtId="0" fontId="2" fillId="0" borderId="0" xfId="0" applyFont="1"/>
    <xf numFmtId="0" fontId="5" fillId="0" borderId="0" xfId="0" applyFont="1"/>
    <xf numFmtId="0" fontId="6" fillId="0" borderId="0" xfId="0" applyFont="1"/>
    <xf numFmtId="166" fontId="8" fillId="0" borderId="0" xfId="0" applyNumberFormat="1" applyFont="1" applyAlignment="1">
      <alignment vertical="center"/>
    </xf>
    <xf numFmtId="0" fontId="8" fillId="0" borderId="0" xfId="0" applyFont="1"/>
    <xf numFmtId="0" fontId="5" fillId="0" borderId="0" xfId="0" applyFont="1" applyAlignment="1">
      <alignment wrapText="1"/>
    </xf>
    <xf numFmtId="166" fontId="8" fillId="2" borderId="0" xfId="0" applyNumberFormat="1" applyFont="1" applyFill="1" applyAlignment="1">
      <alignment vertical="center"/>
    </xf>
    <xf numFmtId="0" fontId="10" fillId="2" borderId="4"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166" fontId="8" fillId="2" borderId="0" xfId="0" applyNumberFormat="1" applyFont="1" applyFill="1" applyAlignment="1">
      <alignment horizontal="left" vertical="center" indent="1"/>
    </xf>
    <xf numFmtId="166" fontId="8" fillId="2" borderId="0" xfId="0" applyNumberFormat="1" applyFont="1" applyFill="1" applyAlignment="1">
      <alignment horizontal="center" vertical="center"/>
    </xf>
    <xf numFmtId="0" fontId="13" fillId="2" borderId="15" xfId="0" applyFont="1" applyFill="1" applyBorder="1" applyAlignment="1">
      <alignment horizontal="left" vertical="center" indent="1"/>
    </xf>
    <xf numFmtId="0" fontId="9" fillId="2" borderId="15" xfId="0" applyFont="1" applyFill="1" applyBorder="1" applyAlignment="1">
      <alignment horizontal="center" vertical="center" wrapText="1"/>
    </xf>
    <xf numFmtId="0" fontId="9" fillId="2" borderId="15" xfId="0" applyFont="1" applyFill="1" applyBorder="1" applyAlignment="1">
      <alignment horizontal="center" vertical="center"/>
    </xf>
    <xf numFmtId="0" fontId="10" fillId="2" borderId="4" xfId="0" applyFont="1" applyFill="1" applyBorder="1" applyAlignment="1">
      <alignment horizontal="left" vertical="center" indent="1"/>
    </xf>
    <xf numFmtId="0" fontId="12" fillId="2" borderId="0" xfId="0" applyFont="1" applyFill="1" applyAlignment="1">
      <alignment horizontal="left" vertical="center" indent="1"/>
    </xf>
    <xf numFmtId="166" fontId="11" fillId="2" borderId="0" xfId="0" applyNumberFormat="1" applyFont="1" applyFill="1" applyAlignment="1">
      <alignment horizontal="left" vertical="center"/>
    </xf>
    <xf numFmtId="166" fontId="11" fillId="2" borderId="0" xfId="0" applyNumberFormat="1" applyFont="1" applyFill="1" applyAlignment="1">
      <alignment horizontal="center" vertical="center"/>
    </xf>
    <xf numFmtId="0" fontId="15" fillId="2" borderId="4" xfId="0" applyFont="1" applyFill="1" applyBorder="1" applyAlignment="1">
      <alignment horizontal="left" vertical="center" indent="1"/>
    </xf>
    <xf numFmtId="0" fontId="14" fillId="2" borderId="0" xfId="0" applyFont="1" applyFill="1" applyAlignment="1">
      <alignment vertical="center"/>
    </xf>
    <xf numFmtId="0" fontId="16" fillId="2" borderId="0" xfId="0" applyFont="1" applyFill="1" applyAlignment="1">
      <alignment vertical="center"/>
    </xf>
    <xf numFmtId="166" fontId="16" fillId="2" borderId="0" xfId="0" applyNumberFormat="1" applyFont="1" applyFill="1" applyAlignment="1">
      <alignment vertical="center"/>
    </xf>
    <xf numFmtId="0" fontId="10" fillId="2" borderId="15" xfId="0" applyFont="1" applyFill="1" applyBorder="1" applyAlignment="1">
      <alignment vertical="center"/>
    </xf>
    <xf numFmtId="0" fontId="16" fillId="2" borderId="0" xfId="0" applyFont="1" applyFill="1" applyAlignment="1">
      <alignment horizontal="left" vertical="center" indent="1"/>
    </xf>
    <xf numFmtId="0" fontId="8" fillId="0" borderId="0" xfId="0" applyFont="1" applyAlignment="1">
      <alignment vertical="center" wrapText="1"/>
    </xf>
    <xf numFmtId="0" fontId="17" fillId="0" borderId="0" xfId="0" applyFont="1" applyAlignment="1">
      <alignment vertical="center" wrapText="1"/>
    </xf>
    <xf numFmtId="0" fontId="9" fillId="0" borderId="0" xfId="0" applyFont="1" applyAlignment="1">
      <alignment wrapText="1"/>
    </xf>
    <xf numFmtId="0" fontId="8" fillId="0" borderId="0" xfId="0" applyFont="1" applyAlignment="1">
      <alignment horizontal="center"/>
    </xf>
    <xf numFmtId="0" fontId="9" fillId="3" borderId="25" xfId="0" applyFont="1" applyFill="1" applyBorder="1" applyAlignment="1">
      <alignment horizontal="left" vertical="center" indent="1"/>
    </xf>
    <xf numFmtId="0" fontId="9" fillId="3" borderId="20" xfId="0" applyFont="1" applyFill="1" applyBorder="1" applyAlignment="1">
      <alignment horizontal="left" vertical="center" indent="1"/>
    </xf>
    <xf numFmtId="0" fontId="19" fillId="2" borderId="0" xfId="2" applyFont="1" applyFill="1" applyBorder="1" applyAlignment="1">
      <alignment horizontal="left" vertical="center" indent="1"/>
    </xf>
    <xf numFmtId="0" fontId="19" fillId="0" borderId="0" xfId="0" applyFont="1" applyAlignment="1">
      <alignment horizontal="left" vertical="center" indent="1"/>
    </xf>
    <xf numFmtId="0" fontId="20" fillId="0" borderId="0" xfId="0" applyFont="1" applyAlignment="1">
      <alignment horizontal="left" vertical="center" indent="1"/>
    </xf>
    <xf numFmtId="0" fontId="13" fillId="2" borderId="4" xfId="0" applyFont="1" applyFill="1" applyBorder="1" applyAlignment="1">
      <alignment horizontal="left" vertical="center" indent="1"/>
    </xf>
    <xf numFmtId="0" fontId="22" fillId="2" borderId="0" xfId="1" applyFont="1" applyFill="1" applyBorder="1"/>
    <xf numFmtId="0" fontId="0" fillId="0" borderId="0" xfId="2" applyFont="1" applyBorder="1" applyAlignment="1">
      <alignment vertical="center" wrapText="1"/>
    </xf>
    <xf numFmtId="0" fontId="11" fillId="2" borderId="16" xfId="2" applyFont="1" applyFill="1" applyBorder="1" applyAlignment="1">
      <alignment horizontal="left" vertical="center" indent="1"/>
    </xf>
    <xf numFmtId="0" fontId="0" fillId="0" borderId="0" xfId="2" applyFont="1" applyBorder="1" applyAlignment="1">
      <alignment vertical="center"/>
    </xf>
    <xf numFmtId="0" fontId="11" fillId="2" borderId="11" xfId="2" applyFont="1" applyFill="1" applyBorder="1" applyAlignment="1">
      <alignment horizontal="left" vertical="center" indent="1"/>
    </xf>
    <xf numFmtId="0" fontId="9" fillId="3" borderId="25" xfId="2" applyFont="1" applyFill="1" applyBorder="1" applyAlignment="1">
      <alignment horizontal="left" vertical="center" indent="1"/>
    </xf>
    <xf numFmtId="0" fontId="0" fillId="0" borderId="0" xfId="2" applyFont="1" applyBorder="1" applyAlignment="1">
      <alignment horizontal="left" vertical="center"/>
    </xf>
    <xf numFmtId="0" fontId="11" fillId="2" borderId="5" xfId="2" applyFont="1" applyFill="1" applyBorder="1" applyAlignment="1">
      <alignment horizontal="left" vertical="center" indent="1"/>
    </xf>
    <xf numFmtId="164" fontId="24" fillId="0" borderId="0" xfId="0" applyNumberFormat="1" applyFont="1" applyAlignment="1">
      <alignment vertical="center"/>
    </xf>
    <xf numFmtId="0" fontId="18" fillId="2" borderId="0" xfId="2" applyFont="1" applyFill="1" applyBorder="1" applyAlignment="1">
      <alignment vertical="center"/>
    </xf>
    <xf numFmtId="164" fontId="25" fillId="2" borderId="0" xfId="0" applyNumberFormat="1" applyFont="1" applyFill="1" applyAlignment="1">
      <alignment vertical="center"/>
    </xf>
    <xf numFmtId="0" fontId="9" fillId="3" borderId="27" xfId="0" applyFont="1" applyFill="1" applyBorder="1" applyAlignment="1">
      <alignment horizontal="left" vertical="center" indent="1"/>
    </xf>
    <xf numFmtId="0" fontId="14" fillId="2" borderId="0" xfId="0" applyFont="1" applyFill="1" applyAlignment="1">
      <alignment horizontal="left" vertical="center" indent="1"/>
    </xf>
    <xf numFmtId="0" fontId="14" fillId="0" borderId="0" xfId="0" applyFont="1" applyAlignment="1">
      <alignment vertical="center"/>
    </xf>
    <xf numFmtId="0" fontId="8" fillId="2" borderId="4" xfId="0" applyFont="1" applyFill="1" applyBorder="1" applyAlignment="1">
      <alignment horizontal="left" vertical="center" indent="1"/>
    </xf>
    <xf numFmtId="0" fontId="28" fillId="0" borderId="0" xfId="0" applyFont="1"/>
    <xf numFmtId="0" fontId="29" fillId="0" borderId="0" xfId="0" applyFont="1"/>
    <xf numFmtId="0" fontId="30" fillId="0" borderId="0" xfId="0" applyFont="1"/>
    <xf numFmtId="0" fontId="0" fillId="0" borderId="0" xfId="0" applyAlignment="1">
      <alignment vertical="center"/>
    </xf>
    <xf numFmtId="0" fontId="26" fillId="0" borderId="0" xfId="2" applyFont="1" applyFill="1" applyBorder="1" applyAlignment="1">
      <alignment horizontal="left" vertical="center" indent="11"/>
    </xf>
    <xf numFmtId="0" fontId="31" fillId="3" borderId="34" xfId="0" applyFont="1" applyFill="1" applyBorder="1" applyAlignment="1">
      <alignment horizontal="left" vertical="center" indent="1"/>
    </xf>
    <xf numFmtId="0" fontId="9" fillId="3" borderId="37" xfId="0" applyFont="1" applyFill="1" applyBorder="1" applyAlignment="1">
      <alignment horizontal="left" vertical="center" indent="1"/>
    </xf>
    <xf numFmtId="165" fontId="11" fillId="2" borderId="17" xfId="0" applyNumberFormat="1" applyFont="1" applyFill="1" applyBorder="1" applyAlignment="1">
      <alignment horizontal="center" vertical="center"/>
    </xf>
    <xf numFmtId="165" fontId="11" fillId="2" borderId="12" xfId="0" applyNumberFormat="1" applyFont="1" applyFill="1" applyBorder="1" applyAlignment="1">
      <alignment horizontal="center" vertical="center"/>
    </xf>
    <xf numFmtId="165" fontId="12" fillId="3" borderId="26" xfId="0" applyNumberFormat="1" applyFont="1" applyFill="1" applyBorder="1" applyAlignment="1">
      <alignment horizontal="center" vertical="center"/>
    </xf>
    <xf numFmtId="165" fontId="11" fillId="2" borderId="7" xfId="0" applyNumberFormat="1" applyFont="1" applyFill="1" applyBorder="1" applyAlignment="1">
      <alignment horizontal="center" vertical="center"/>
    </xf>
    <xf numFmtId="168" fontId="11" fillId="2" borderId="23" xfId="0" applyNumberFormat="1" applyFont="1" applyFill="1" applyBorder="1" applyAlignment="1">
      <alignment horizontal="center" vertical="center"/>
    </xf>
    <xf numFmtId="168" fontId="11" fillId="2" borderId="28"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6"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21" fillId="3" borderId="21" xfId="0" applyNumberFormat="1" applyFont="1" applyFill="1" applyBorder="1" applyAlignment="1">
      <alignment horizontal="center" vertical="center"/>
    </xf>
    <xf numFmtId="168" fontId="12" fillId="3" borderId="22" xfId="0" applyNumberFormat="1" applyFont="1" applyFill="1" applyBorder="1" applyAlignment="1">
      <alignment horizontal="center" vertical="center"/>
    </xf>
    <xf numFmtId="168" fontId="8" fillId="3" borderId="30" xfId="0" applyNumberFormat="1" applyFont="1" applyFill="1" applyBorder="1" applyAlignment="1">
      <alignment horizontal="center" vertical="center"/>
    </xf>
    <xf numFmtId="168" fontId="12" fillId="3" borderId="29" xfId="0" applyNumberFormat="1" applyFont="1" applyFill="1" applyBorder="1" applyAlignment="1">
      <alignment horizontal="center" vertical="center"/>
    </xf>
    <xf numFmtId="168" fontId="8" fillId="3" borderId="24" xfId="0" applyNumberFormat="1" applyFont="1" applyFill="1" applyBorder="1" applyAlignment="1">
      <alignment horizontal="center" vertical="center"/>
    </xf>
    <xf numFmtId="168" fontId="12" fillId="3" borderId="26" xfId="0" applyNumberFormat="1" applyFont="1" applyFill="1" applyBorder="1" applyAlignment="1">
      <alignment horizontal="center" vertical="center"/>
    </xf>
    <xf numFmtId="168" fontId="11" fillId="3" borderId="24" xfId="0" applyNumberFormat="1" applyFont="1" applyFill="1" applyBorder="1" applyAlignment="1">
      <alignment horizontal="center" vertical="center"/>
    </xf>
    <xf numFmtId="168" fontId="11" fillId="3" borderId="21" xfId="0" applyNumberFormat="1" applyFont="1" applyFill="1" applyBorder="1" applyAlignment="1">
      <alignment horizontal="center" vertical="center"/>
    </xf>
    <xf numFmtId="168" fontId="11" fillId="2" borderId="13" xfId="0" applyNumberFormat="1" applyFont="1" applyFill="1" applyBorder="1" applyAlignment="1">
      <alignment horizontal="center" vertical="center"/>
    </xf>
    <xf numFmtId="168" fontId="11" fillId="2" borderId="12" xfId="0" applyNumberFormat="1" applyFont="1" applyFill="1" applyBorder="1" applyAlignment="1">
      <alignment horizontal="center" vertical="center"/>
    </xf>
    <xf numFmtId="168" fontId="8" fillId="3" borderId="23" xfId="0" applyNumberFormat="1" applyFont="1" applyFill="1" applyBorder="1" applyAlignment="1">
      <alignment horizontal="center" vertical="center"/>
    </xf>
    <xf numFmtId="168" fontId="12" fillId="3" borderId="28" xfId="0" applyNumberFormat="1" applyFont="1" applyFill="1" applyBorder="1" applyAlignment="1">
      <alignment horizontal="center" vertical="center"/>
    </xf>
    <xf numFmtId="168" fontId="31" fillId="3" borderId="35" xfId="0" applyNumberFormat="1" applyFont="1" applyFill="1" applyBorder="1" applyAlignment="1">
      <alignment vertical="center"/>
    </xf>
    <xf numFmtId="168" fontId="31" fillId="3" borderId="36" xfId="0" applyNumberFormat="1" applyFont="1" applyFill="1" applyBorder="1" applyAlignment="1">
      <alignment horizontal="center" vertical="center"/>
    </xf>
    <xf numFmtId="168" fontId="11" fillId="2" borderId="21" xfId="0" applyNumberFormat="1" applyFont="1" applyFill="1" applyBorder="1" applyAlignment="1">
      <alignment horizontal="center" vertical="center"/>
    </xf>
    <xf numFmtId="168" fontId="11" fillId="3" borderId="38" xfId="0" applyNumberFormat="1" applyFont="1" applyFill="1" applyBorder="1" applyAlignment="1">
      <alignment vertical="center"/>
    </xf>
    <xf numFmtId="168" fontId="12" fillId="3" borderId="39" xfId="0" applyNumberFormat="1" applyFont="1" applyFill="1" applyBorder="1" applyAlignment="1">
      <alignment horizontal="center" vertical="center"/>
    </xf>
    <xf numFmtId="0" fontId="9" fillId="3" borderId="31" xfId="0" applyFont="1" applyFill="1" applyBorder="1" applyAlignment="1">
      <alignment horizontal="left" vertical="center" indent="1"/>
    </xf>
    <xf numFmtId="168" fontId="8" fillId="3" borderId="32" xfId="0" applyNumberFormat="1" applyFont="1" applyFill="1" applyBorder="1" applyAlignment="1">
      <alignment horizontal="center" vertical="center"/>
    </xf>
    <xf numFmtId="168" fontId="11" fillId="3" borderId="33" xfId="0" applyNumberFormat="1" applyFont="1" applyFill="1" applyBorder="1" applyAlignment="1">
      <alignment horizontal="center" vertical="center"/>
    </xf>
    <xf numFmtId="0" fontId="9" fillId="3" borderId="0" xfId="0" applyFont="1" applyFill="1" applyAlignment="1">
      <alignment horizontal="left" vertical="center" indent="1"/>
    </xf>
    <xf numFmtId="168" fontId="21" fillId="3" borderId="0" xfId="0" applyNumberFormat="1" applyFont="1" applyFill="1" applyAlignment="1">
      <alignment horizontal="center" vertical="center"/>
    </xf>
    <xf numFmtId="168" fontId="12" fillId="3" borderId="0" xfId="0" applyNumberFormat="1" applyFont="1" applyFill="1" applyAlignment="1">
      <alignment horizontal="center" vertical="center"/>
    </xf>
    <xf numFmtId="168" fontId="11" fillId="2" borderId="42" xfId="0" applyNumberFormat="1" applyFont="1" applyFill="1" applyBorder="1" applyAlignment="1">
      <alignment horizontal="center" vertical="center"/>
    </xf>
    <xf numFmtId="168" fontId="32" fillId="2" borderId="6" xfId="0" applyNumberFormat="1" applyFont="1" applyFill="1" applyBorder="1" applyAlignment="1">
      <alignment horizontal="center" vertical="center"/>
    </xf>
    <xf numFmtId="168" fontId="32" fillId="2" borderId="5" xfId="0" applyNumberFormat="1" applyFont="1" applyFill="1" applyBorder="1" applyAlignment="1">
      <alignment horizontal="center" vertical="center"/>
    </xf>
    <xf numFmtId="168" fontId="11" fillId="2" borderId="23" xfId="0" applyNumberFormat="1" applyFont="1" applyFill="1" applyBorder="1" applyAlignment="1" applyProtection="1">
      <alignment horizontal="center" vertical="center"/>
      <protection locked="0"/>
    </xf>
    <xf numFmtId="168" fontId="11" fillId="2" borderId="9" xfId="0" applyNumberFormat="1" applyFont="1" applyFill="1" applyBorder="1" applyAlignment="1" applyProtection="1">
      <alignment horizontal="center" vertical="center"/>
      <protection locked="0"/>
    </xf>
    <xf numFmtId="168" fontId="11" fillId="2" borderId="10" xfId="0" applyNumberFormat="1" applyFont="1" applyFill="1" applyBorder="1" applyAlignment="1" applyProtection="1">
      <alignment horizontal="center" vertical="center"/>
      <protection locked="0"/>
    </xf>
    <xf numFmtId="168" fontId="11" fillId="2" borderId="6" xfId="0" applyNumberFormat="1" applyFont="1" applyFill="1" applyBorder="1" applyAlignment="1" applyProtection="1">
      <alignment horizontal="center" vertical="center"/>
      <protection locked="0"/>
    </xf>
    <xf numFmtId="168" fontId="32" fillId="2" borderId="6" xfId="0" applyNumberFormat="1" applyFont="1" applyFill="1" applyBorder="1" applyAlignment="1" applyProtection="1">
      <alignment horizontal="center" vertical="center"/>
      <protection locked="0"/>
    </xf>
    <xf numFmtId="168" fontId="11" fillId="2" borderId="13" xfId="0" applyNumberFormat="1" applyFont="1" applyFill="1" applyBorder="1" applyAlignment="1" applyProtection="1">
      <alignment horizontal="center" vertical="center"/>
      <protection locked="0"/>
    </xf>
    <xf numFmtId="168" fontId="11" fillId="2" borderId="21"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left" vertical="center" indent="1"/>
      <protection locked="0"/>
    </xf>
    <xf numFmtId="0" fontId="11" fillId="2" borderId="8" xfId="0" applyFont="1" applyFill="1" applyBorder="1" applyAlignment="1" applyProtection="1">
      <alignment horizontal="left" vertical="center" indent="1"/>
      <protection locked="0"/>
    </xf>
    <xf numFmtId="0" fontId="11" fillId="2" borderId="40"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1"/>
      <protection locked="0"/>
    </xf>
    <xf numFmtId="0" fontId="11" fillId="2" borderId="6" xfId="0" applyFont="1" applyFill="1" applyBorder="1" applyAlignment="1" applyProtection="1">
      <alignment horizontal="left" vertical="center" indent="1"/>
      <protection locked="0"/>
    </xf>
    <xf numFmtId="0" fontId="11" fillId="2" borderId="5" xfId="0"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23" fillId="5" borderId="0" xfId="2" applyFont="1" applyFill="1" applyBorder="1" applyAlignment="1">
      <alignment horizontal="left" vertical="center" wrapText="1" indent="1"/>
    </xf>
    <xf numFmtId="165" fontId="17" fillId="5" borderId="0" xfId="0" applyNumberFormat="1" applyFont="1" applyFill="1" applyAlignment="1">
      <alignment horizontal="center" vertical="center"/>
    </xf>
    <xf numFmtId="0" fontId="23" fillId="4" borderId="0" xfId="2" applyFont="1" applyFill="1" applyBorder="1" applyAlignment="1">
      <alignment horizontal="left" vertical="center" wrapText="1" indent="1"/>
    </xf>
    <xf numFmtId="165" fontId="9" fillId="4" borderId="0" xfId="0" applyNumberFormat="1" applyFont="1" applyFill="1" applyAlignment="1">
      <alignment horizontal="center" vertical="center"/>
    </xf>
    <xf numFmtId="0" fontId="19" fillId="2" borderId="14" xfId="0" applyFont="1" applyFill="1" applyBorder="1" applyAlignment="1">
      <alignment horizontal="left" vertical="center" indent="1"/>
    </xf>
    <xf numFmtId="0" fontId="19" fillId="0" borderId="14" xfId="0" applyFont="1" applyBorder="1" applyAlignment="1">
      <alignment horizontal="left" vertical="center" indent="1"/>
    </xf>
    <xf numFmtId="0" fontId="19" fillId="2" borderId="14" xfId="0" applyFont="1" applyFill="1" applyBorder="1" applyAlignment="1">
      <alignment vertical="center"/>
    </xf>
    <xf numFmtId="0" fontId="8" fillId="0" borderId="0" xfId="0" applyFont="1" applyAlignment="1">
      <alignment horizontal="center"/>
    </xf>
    <xf numFmtId="0" fontId="0" fillId="0" borderId="0" xfId="0" applyAlignment="1">
      <alignment horizontal="center"/>
    </xf>
    <xf numFmtId="0" fontId="23" fillId="6" borderId="0" xfId="2" applyFont="1" applyFill="1" applyBorder="1" applyAlignment="1">
      <alignment horizontal="left" vertical="center" wrapText="1" indent="1"/>
    </xf>
    <xf numFmtId="165" fontId="17" fillId="6" borderId="0" xfId="0" applyNumberFormat="1" applyFont="1" applyFill="1" applyAlignment="1">
      <alignment horizontal="center" vertical="center"/>
    </xf>
    <xf numFmtId="0" fontId="19" fillId="2" borderId="18" xfId="3" applyFont="1" applyFill="1" applyBorder="1" applyAlignment="1">
      <alignment horizontal="left" vertical="center" indent="1"/>
    </xf>
    <xf numFmtId="0" fontId="19" fillId="2" borderId="19" xfId="3" applyFont="1" applyFill="1" applyBorder="1" applyAlignment="1">
      <alignment horizontal="left" vertical="center" indent="1"/>
    </xf>
    <xf numFmtId="0" fontId="26" fillId="0" borderId="0" xfId="0" applyFont="1" applyAlignment="1">
      <alignment horizontal="left" vertical="center" indent="11"/>
    </xf>
    <xf numFmtId="0" fontId="27" fillId="2" borderId="19" xfId="3" applyFont="1" applyFill="1" applyBorder="1" applyAlignment="1">
      <alignment horizontal="left" vertical="center" indent="1"/>
    </xf>
  </cellXfs>
  <cellStyles count="6">
    <cellStyle name="Data" xfId="5" xr:uid="{FE33F3B2-B201-45AD-A81E-81BCB12ED9D2}"/>
    <cellStyle name="Normale" xfId="0" builtinId="0" customBuiltin="1"/>
    <cellStyle name="Telefono" xfId="4" xr:uid="{70E46558-98AC-446F-861A-54F270CBD905}"/>
    <cellStyle name="Titolo 1" xfId="1" builtinId="16" customBuiltin="1"/>
    <cellStyle name="Titolo 2" xfId="2" builtinId="17" customBuiltin="1"/>
    <cellStyle name="Titolo 3" xfId="3" builtinId="18" customBuiltin="1"/>
  </cellStyles>
  <dxfs count="175">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0691854609822"/>
        </right>
        <top style="thin">
          <color theme="0" tint="-0.14996795556505021"/>
        </top>
        <bottom style="thin">
          <color theme="0" tint="-0.14993743705557422"/>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595959"/>
        <name val="Calibri"/>
        <scheme val="none"/>
      </font>
      <fill>
        <patternFill patternType="solid">
          <fgColor rgb="FF000000"/>
          <bgColor rgb="FFF2F2F2"/>
        </patternFill>
      </fill>
      <alignment horizontal="left" vertical="center" textRotation="0" wrapText="0" indent="0" justifyLastLine="0" shrinkToFit="0" readingOrder="0"/>
      <border diagonalUp="0" diagonalDown="0" outline="0">
        <left style="thin">
          <color rgb="FFD9D9D9"/>
        </left>
        <right style="thin">
          <color rgb="FFD9D9D9"/>
        </right>
        <top/>
        <bottom/>
      </border>
    </dxf>
    <dxf>
      <border diagonalUp="0" diagonalDown="0">
        <left/>
        <right/>
        <top/>
        <bottom/>
      </border>
    </dxf>
    <dxf>
      <font>
        <strike val="0"/>
        <outline val="0"/>
        <shadow val="0"/>
        <u val="none"/>
        <vertAlign val="baseline"/>
        <sz val="12"/>
        <color rgb="FF595959"/>
        <name val="Calibri"/>
        <scheme val="none"/>
      </font>
      <fill>
        <patternFill patternType="solid">
          <fgColor rgb="FF000000"/>
          <bgColor rgb="FFFFFFFF"/>
        </patternFill>
      </fill>
      <alignment horizontal="left" vertical="center" textRotation="0" wrapText="0" indent="0" justifyLastLine="0" shrinkToFit="0" readingOrder="0"/>
    </dxf>
    <dxf>
      <border>
        <bottom style="thin">
          <color rgb="FFD9D9D9"/>
        </bottom>
      </border>
    </dxf>
    <dxf>
      <font>
        <b val="0"/>
        <i val="0"/>
        <strike val="0"/>
        <condense val="0"/>
        <extend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scheme val="minor"/>
      </font>
      <numFmt numFmtId="166" formatCode="&quot;$&quot;#,##0.00"/>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0.14990691854609822"/>
        </left>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24994659260841701"/>
        <name val="Calibri"/>
        <scheme val="minor"/>
      </font>
      <numFmt numFmtId="166" formatCode="&quot;$&quot;#,##0.00"/>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0.14990691854609822"/>
        </left>
        <right style="thin">
          <color theme="0" tint="-0.14990691854609822"/>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24994659260841701"/>
        <name val="Calibri"/>
        <scheme val="minor"/>
      </font>
      <numFmt numFmtId="166" formatCode="&quot;$&quot;#,##0.00"/>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0.14990691854609822"/>
        </left>
        <right style="thin">
          <color theme="0" tint="-0.14990691854609822"/>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0691854609822"/>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404040"/>
        <name val="Calibri"/>
        <scheme val="none"/>
      </font>
      <fill>
        <patternFill patternType="solid">
          <fgColor rgb="FF000000"/>
          <bgColor rgb="FFF2F2F2"/>
        </patternFill>
      </fill>
      <alignment horizontal="left" vertical="center" textRotation="0" wrapText="0" indent="1" justifyLastLine="0" shrinkToFit="0" readingOrder="0"/>
      <border diagonalUp="0" diagonalDown="0" outline="0">
        <left style="thin">
          <color rgb="FFD9D9D9"/>
        </left>
        <right style="thin">
          <color rgb="FFD9D9D9"/>
        </right>
        <top/>
        <bottom/>
      </border>
    </dxf>
    <dxf>
      <border diagonalUp="0" diagonalDown="0">
        <left/>
        <right/>
        <top/>
        <bottom/>
      </border>
    </dxf>
    <dxf>
      <font>
        <b val="0"/>
        <i val="0"/>
        <strike val="0"/>
        <outline val="0"/>
        <shadow val="0"/>
        <u val="none"/>
        <vertAlign val="baseline"/>
        <sz val="12"/>
        <color rgb="FF595959"/>
        <name val="Calibri"/>
        <scheme val="none"/>
      </font>
      <fill>
        <patternFill patternType="solid">
          <fgColor rgb="FF000000"/>
          <bgColor rgb="FFFFFFFF"/>
        </patternFill>
      </fill>
      <alignment horizontal="left" vertical="center" textRotation="0" wrapText="0" indent="1" justifyLastLine="0" shrinkToFit="0" readingOrder="0"/>
    </dxf>
    <dxf>
      <border>
        <bottom style="thin">
          <color rgb="FFD9D9D9"/>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4"/>
        <color theme="1" tint="0.34998626667073579"/>
        <name val="Calibri"/>
        <scheme val="minor"/>
      </font>
      <numFmt numFmtId="166" formatCode="&quot;$&quot;#,##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top/>
        <bottom/>
      </border>
    </dxf>
    <dxf>
      <font>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i val="0"/>
        <strike val="0"/>
        <condense val="0"/>
        <extend val="0"/>
        <outline val="0"/>
        <shadow val="0"/>
        <u val="none"/>
        <vertAlign val="baseline"/>
        <sz val="14"/>
        <color theme="1" tint="0.34998626667073579"/>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14996795556505021"/>
        </right>
        <top/>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b/>
        <i val="0"/>
        <strike val="0"/>
        <outline val="0"/>
        <shadow val="0"/>
        <u val="none"/>
        <vertAlign val="baseline"/>
        <sz val="14"/>
        <color rgb="FF595959"/>
        <name val="Calibri"/>
        <scheme val="none"/>
      </font>
      <fill>
        <patternFill patternType="solid">
          <fgColor rgb="FF000000"/>
          <bgColor rgb="FFF2F2F2"/>
        </patternFill>
      </fill>
      <border diagonalUp="0" diagonalDown="0" outline="0">
        <left style="thin">
          <color rgb="FFD9D9D9"/>
        </left>
        <right style="thin">
          <color rgb="FFD9D9D9"/>
        </right>
        <top/>
        <bottom/>
      </border>
    </dxf>
    <dxf>
      <font>
        <strike val="0"/>
        <outline val="0"/>
        <shadow val="0"/>
        <u val="none"/>
        <vertAlign val="baseline"/>
        <sz val="12"/>
        <color rgb="FF404040"/>
        <name val="Calibri"/>
        <scheme val="none"/>
      </font>
      <fill>
        <patternFill patternType="solid">
          <fgColor rgb="FF000000"/>
          <bgColor rgb="FFFFFFFF"/>
        </patternFill>
      </fill>
    </dxf>
    <dxf>
      <border>
        <bottom style="thin">
          <color rgb="FFD9D9D9"/>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595959"/>
        <name val="Calibri"/>
        <scheme val="none"/>
      </font>
      <fill>
        <patternFill patternType="solid">
          <fgColor rgb="FF000000"/>
          <bgColor rgb="FFF2F2F2"/>
        </patternFill>
      </fill>
      <alignment horizontal="left" vertical="center" textRotation="0" wrapText="0" indent="1" justifyLastLine="0" shrinkToFit="0" readingOrder="0"/>
      <border diagonalUp="0" diagonalDown="0" outline="0">
        <left style="thin">
          <color rgb="FFD9D9D9"/>
        </left>
        <right style="thin">
          <color rgb="FFD9D9D9"/>
        </right>
        <top/>
        <bottom/>
      </border>
    </dxf>
    <dxf>
      <border diagonalUp="0" diagonalDown="0">
        <left/>
        <right/>
        <top/>
        <bottom/>
      </border>
    </dxf>
    <dxf>
      <font>
        <b val="0"/>
        <i val="0"/>
        <strike val="0"/>
        <outline val="0"/>
        <shadow val="0"/>
        <u val="none"/>
        <vertAlign val="baseline"/>
        <sz val="12"/>
        <color rgb="FF595959"/>
        <name val="Calibri"/>
        <scheme val="none"/>
      </font>
      <fill>
        <patternFill patternType="solid">
          <fgColor rgb="FF000000"/>
          <bgColor rgb="FFFFFFFF"/>
        </patternFill>
      </fill>
      <alignment horizontal="left" vertical="center" textRotation="0" wrapText="0" indent="1" justifyLastLine="0" shrinkToFit="0" readingOrder="0"/>
    </dxf>
    <dxf>
      <border>
        <bottom style="thin">
          <color rgb="FFD9D9D9"/>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0691854609822"/>
        </left>
        <right style="thin">
          <color theme="0" tint="-0.14990691854609822"/>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0691854609822"/>
        </left>
        <right style="thin">
          <color theme="0" tint="-0.14990691854609822"/>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0691854609822"/>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595959"/>
        <name val="Calibri"/>
        <scheme val="none"/>
      </font>
      <fill>
        <patternFill patternType="solid">
          <fgColor rgb="FF000000"/>
          <bgColor rgb="FFF2F2F2"/>
        </patternFill>
      </fill>
      <border diagonalUp="0" diagonalDown="0" outline="0">
        <left style="thin">
          <color rgb="FFD9D9D9"/>
        </left>
        <right style="thin">
          <color rgb="FFD9D9D9"/>
        </right>
        <top/>
        <bottom/>
      </border>
    </dxf>
    <dxf>
      <font>
        <b val="0"/>
        <i val="0"/>
        <strike val="0"/>
        <outline val="0"/>
        <shadow val="0"/>
        <u val="none"/>
        <vertAlign val="baseline"/>
        <sz val="12"/>
        <color rgb="FF595959"/>
        <name val="Calibri"/>
        <scheme val="none"/>
      </font>
      <fill>
        <patternFill patternType="solid">
          <fgColor rgb="FF000000"/>
          <bgColor rgb="FFFFFFFF"/>
        </patternFill>
      </fill>
    </dxf>
    <dxf>
      <border>
        <bottom style="thin">
          <color rgb="FFD9D9D9"/>
        </bottom>
      </border>
    </dxf>
    <dxf>
      <font>
        <b val="0"/>
        <i val="0"/>
        <strike val="0"/>
        <condense val="0"/>
        <extend val="0"/>
        <outline val="0"/>
        <shadow val="0"/>
        <u val="none"/>
        <vertAlign val="baseline"/>
        <sz val="12"/>
        <color theme="1" tint="0.24994659260841701"/>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6795556505021"/>
        </left>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34998626667073579"/>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val="0"/>
        <i val="0"/>
        <strike val="0"/>
        <condense val="0"/>
        <extend val="0"/>
        <outline val="0"/>
        <shadow val="0"/>
        <u val="none"/>
        <vertAlign val="baseline"/>
        <sz val="12"/>
        <color theme="1" tint="0.34998626667073579"/>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6795556505021"/>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theme="0" tint="-0.14996795556505021"/>
        </right>
        <top style="thin">
          <color theme="0" tint="-0.14996795556505021"/>
        </top>
        <bottom style="thin">
          <color theme="0" tint="-0.14996795556505021"/>
        </bottom>
      </border>
    </dxf>
    <dxf>
      <border>
        <top style="thin">
          <color rgb="FFD9D9D9"/>
        </top>
      </border>
    </dxf>
    <dxf>
      <font>
        <strike val="0"/>
        <outline val="0"/>
        <shadow val="0"/>
        <u val="none"/>
        <vertAlign val="baseline"/>
        <sz val="12"/>
        <color rgb="FF595959"/>
        <name val="Calibri"/>
        <scheme val="none"/>
      </font>
      <fill>
        <patternFill patternType="solid">
          <fgColor rgb="FF000000"/>
          <bgColor rgb="FFF2F2F2"/>
        </patternFill>
      </fill>
      <border diagonalUp="0" diagonalDown="0" outline="0">
        <left style="thin">
          <color rgb="FFD9D9D9"/>
        </left>
        <right style="thin">
          <color rgb="FFD9D9D9"/>
        </right>
        <top/>
        <bottom/>
      </border>
    </dxf>
    <dxf>
      <font>
        <b val="0"/>
        <i val="0"/>
        <strike val="0"/>
        <outline val="0"/>
        <shadow val="0"/>
        <u val="none"/>
        <vertAlign val="baseline"/>
        <sz val="12"/>
        <color rgb="FF595959"/>
        <name val="Calibri"/>
        <scheme val="none"/>
      </font>
      <fill>
        <patternFill patternType="solid">
          <fgColor rgb="FF000000"/>
          <bgColor rgb="FFFFFFFF"/>
        </patternFill>
      </fill>
    </dxf>
    <dxf>
      <border>
        <bottom style="thin">
          <color rgb="FFD9D9D9"/>
        </bottom>
      </border>
    </dxf>
    <dxf>
      <font>
        <b val="0"/>
        <i val="0"/>
        <strike val="0"/>
        <condense val="0"/>
        <extend val="0"/>
        <outline val="0"/>
        <shadow val="0"/>
        <u val="none"/>
        <vertAlign val="baseline"/>
        <sz val="12"/>
        <color theme="1" tint="0.24994659260841701"/>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595959"/>
        <name val="Calibri"/>
        <scheme val="none"/>
      </font>
      <fill>
        <patternFill patternType="solid">
          <fgColor rgb="FF000000"/>
          <bgColor rgb="FFF2F2F2"/>
        </patternFill>
      </fill>
      <border diagonalUp="0" diagonalDown="0" outline="0">
        <left style="thin">
          <color rgb="FFD9D9D9"/>
        </left>
        <right style="thin">
          <color rgb="FFD9D9D9"/>
        </right>
        <top/>
        <bottom/>
      </border>
    </dxf>
    <dxf>
      <font>
        <b val="0"/>
        <i val="0"/>
        <strike val="0"/>
        <outline val="0"/>
        <shadow val="0"/>
        <u val="none"/>
        <vertAlign val="baseline"/>
        <sz val="12"/>
        <color rgb="FF595959"/>
        <name val="Calibri"/>
        <scheme val="none"/>
      </font>
      <fill>
        <patternFill patternType="solid">
          <fgColor rgb="FF000000"/>
          <bgColor rgb="FFFFFFFF"/>
        </patternFill>
      </fill>
    </dxf>
    <dxf>
      <border>
        <bottom style="thin">
          <color rgb="FFD9D9D9"/>
        </bottom>
      </border>
    </dxf>
    <dxf>
      <font>
        <b val="0"/>
        <i val="0"/>
        <strike val="0"/>
        <condense val="0"/>
        <extend val="0"/>
        <outline val="0"/>
        <shadow val="0"/>
        <u val="none"/>
        <vertAlign val="baseline"/>
        <sz val="12"/>
        <color theme="1" tint="0.34998626667073579"/>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3743705557422"/>
        </left>
        <right/>
        <top/>
        <bottom/>
      </border>
    </dxf>
    <dxf>
      <font>
        <b val="0"/>
        <i val="0"/>
        <strike val="0"/>
        <outline val="0"/>
        <shadow val="0"/>
        <u val="none"/>
        <vertAlign val="baseline"/>
        <sz val="12"/>
        <color theme="1" tint="0.34998626667073579"/>
        <name val="Calibri"/>
        <scheme val="minor"/>
      </font>
      <numFmt numFmtId="168" formatCode="&quot;€&quot;\ #,##0.00"/>
      <fill>
        <patternFill>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24994659260841701"/>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3743705557422"/>
        </left>
        <right style="thin">
          <color theme="0" tint="-0.14993743705557422"/>
        </right>
        <top/>
        <bottom/>
      </border>
    </dxf>
    <dxf>
      <font>
        <b val="0"/>
        <i val="0"/>
        <strike val="0"/>
        <outline val="0"/>
        <shadow val="0"/>
        <u val="none"/>
        <vertAlign val="baseline"/>
        <sz val="12"/>
        <color theme="1" tint="0.34998626667073579"/>
        <name val="Calibri"/>
        <scheme val="minor"/>
      </font>
      <numFmt numFmtId="168" formatCode="&quot;€&quot;\ #,##0.00"/>
      <fill>
        <patternFill>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24994659260841701"/>
        <name val="Calibri"/>
        <scheme val="minor"/>
      </font>
      <numFmt numFmtId="166"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theme="0" tint="-0.14993743705557422"/>
        </left>
        <right style="thin">
          <color theme="0" tint="-0.14993743705557422"/>
        </right>
        <top/>
        <bottom/>
      </border>
    </dxf>
    <dxf>
      <font>
        <b val="0"/>
        <i val="0"/>
        <strike val="0"/>
        <outline val="0"/>
        <shadow val="0"/>
        <u val="none"/>
        <vertAlign val="baseline"/>
        <sz val="12"/>
        <color theme="1" tint="0.34998626667073579"/>
        <name val="Calibri"/>
        <scheme val="minor"/>
      </font>
      <numFmt numFmtId="168" formatCode="&quot;€&quot;\ #,##0.00"/>
      <fill>
        <patternFill>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3743705557422"/>
        </right>
        <top/>
        <bottom/>
      </border>
    </dxf>
    <dxf>
      <font>
        <b val="0"/>
        <i val="0"/>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404040"/>
        <name val="Calibri"/>
        <scheme val="none"/>
      </font>
      <fill>
        <patternFill patternType="solid">
          <fgColor rgb="FF000000"/>
          <bgColor rgb="FFF2F2F2"/>
        </patternFill>
      </fill>
      <border diagonalUp="0" diagonalDown="0" outline="0">
        <left style="thin">
          <color rgb="FFD9D9D9"/>
        </left>
        <right style="thin">
          <color rgb="FFD9D9D9"/>
        </right>
        <top/>
        <bottom/>
      </border>
    </dxf>
    <dxf>
      <font>
        <b val="0"/>
        <i val="0"/>
        <strike val="0"/>
        <outline val="0"/>
        <shadow val="0"/>
        <u val="none"/>
        <vertAlign val="baseline"/>
        <sz val="12"/>
        <color rgb="FF595959"/>
        <name val="Calibri"/>
        <scheme val="none"/>
      </font>
      <fill>
        <patternFill>
          <fgColor rgb="FF000000"/>
          <bgColor rgb="FFFFFFFF"/>
        </patternFill>
      </fill>
    </dxf>
    <dxf>
      <border>
        <bottom style="thin">
          <color rgb="FFD9D9D9"/>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top style="thin">
          <color theme="0" tint="-0.14996795556505021"/>
        </top>
        <bottom style="thin">
          <color theme="0" tint="-0.1498764000366222"/>
        </bottom>
      </border>
    </dxf>
    <dxf>
      <font>
        <strike val="0"/>
        <outline val="0"/>
        <shadow val="0"/>
        <u val="none"/>
        <vertAlign val="baseline"/>
        <sz val="12"/>
        <color theme="1" tint="0.24994659260841701"/>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2499465926084170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style="thin">
          <color theme="0" tint="-0.14996795556505021"/>
        </top>
        <bottom style="thin">
          <color theme="0" tint="-0.1498764000366222"/>
        </bottom>
      </border>
    </dxf>
    <dxf>
      <font>
        <strike val="0"/>
        <outline val="0"/>
        <shadow val="0"/>
        <u val="none"/>
        <vertAlign val="baseline"/>
        <sz val="12"/>
        <color theme="1" tint="0.24994659260841701"/>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2499465926084170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style="thin">
          <color theme="0" tint="-0.14996795556505021"/>
        </top>
        <bottom style="thin">
          <color theme="0" tint="-0.1498764000366222"/>
        </bottom>
      </border>
    </dxf>
    <dxf>
      <font>
        <strike val="0"/>
        <outline val="0"/>
        <shadow val="0"/>
        <u val="none"/>
        <vertAlign val="baseline"/>
        <sz val="12"/>
        <color theme="1" tint="0.24994659260841701"/>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0691854609822"/>
        </right>
        <top style="thin">
          <color theme="0" tint="-0.14996795556505021"/>
        </top>
        <bottom style="thin">
          <color theme="0" tint="-0.14993743705557422"/>
        </bottom>
      </border>
    </dxf>
    <dxf>
      <font>
        <strike val="0"/>
        <outline val="0"/>
        <shadow val="0"/>
        <u val="none"/>
        <vertAlign val="baseline"/>
        <sz val="12"/>
        <color theme="1" tint="0.24994659260841701"/>
        <name val="Calibri"/>
        <scheme val="minor"/>
      </font>
      <fill>
        <patternFill patternType="solid">
          <fgColor indexed="64"/>
          <bgColor theme="0"/>
        </patternFill>
      </fill>
      <alignment horizontal="general"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404040"/>
        <name val="Calibri"/>
        <scheme val="none"/>
      </font>
      <fill>
        <patternFill patternType="solid">
          <fgColor rgb="FF000000"/>
          <bgColor rgb="FFF2F2F2"/>
        </patternFill>
      </fill>
      <border diagonalUp="0" diagonalDown="0" outline="0">
        <left style="thin">
          <color rgb="FFD9D9D9"/>
        </left>
        <right style="thin">
          <color rgb="FFD9D9D9"/>
        </right>
        <top/>
        <bottom/>
      </border>
    </dxf>
    <dxf>
      <border diagonalUp="0" diagonalDown="0">
        <left/>
        <right/>
        <top/>
        <bottom/>
      </border>
    </dxf>
    <dxf>
      <font>
        <strike val="0"/>
        <outline val="0"/>
        <shadow val="0"/>
        <u val="none"/>
        <vertAlign val="baseline"/>
        <sz val="12"/>
        <color rgb="FF404040"/>
        <name val="Calibri"/>
        <scheme val="none"/>
      </font>
      <fill>
        <patternFill patternType="solid">
          <fgColor rgb="FF000000"/>
          <bgColor rgb="FFFFFFFF"/>
        </patternFill>
      </fill>
    </dxf>
    <dxf>
      <border>
        <bottom style="thin">
          <color rgb="FFD9D9D9"/>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tint="0.2499465926084170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2499465926084170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0691854609822"/>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404040"/>
        <name val="Calibri"/>
        <scheme val="none"/>
      </font>
      <fill>
        <patternFill patternType="solid">
          <fgColor rgb="FF000000"/>
          <bgColor rgb="FFF2F2F2"/>
        </patternFill>
      </fill>
      <alignment horizontal="left" vertical="center" textRotation="0" indent="1" justifyLastLine="0" shrinkToFit="0" readingOrder="0"/>
      <border diagonalUp="0" diagonalDown="0" outline="0">
        <left style="thin">
          <color rgb="FFD9D9D9"/>
        </left>
        <right style="thin">
          <color rgb="FFD9D9D9"/>
        </right>
        <top/>
        <bottom/>
      </border>
    </dxf>
    <dxf>
      <border diagonalUp="0" diagonalDown="0">
        <left/>
        <right/>
        <bottom/>
      </border>
    </dxf>
    <dxf>
      <font>
        <b val="0"/>
        <i val="0"/>
        <strike val="0"/>
        <outline val="0"/>
        <shadow val="0"/>
        <u val="none"/>
        <vertAlign val="baseline"/>
        <sz val="12"/>
        <color rgb="FF595959"/>
        <name val="Calibri"/>
        <scheme val="none"/>
      </font>
      <fill>
        <patternFill patternType="solid">
          <fgColor rgb="FF000000"/>
          <bgColor rgb="FFFFFFFF"/>
        </patternFill>
      </fill>
      <alignment horizontal="left" vertical="center" textRotation="0" indent="1" justifyLastLine="0" shrinkToFit="0" readingOrder="0"/>
    </dxf>
    <dxf>
      <border>
        <bottom style="thin">
          <color rgb="FFD9D9D9"/>
        </bottom>
      </border>
    </dxf>
    <dxf>
      <font>
        <b val="0"/>
        <i val="0"/>
        <strike val="0"/>
        <condense val="0"/>
        <extend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border>
    </dxf>
    <dxf>
      <font>
        <b val="0"/>
        <i val="0"/>
        <strike val="0"/>
        <condense val="0"/>
        <extend val="0"/>
        <outline val="0"/>
        <shadow val="0"/>
        <u val="none"/>
        <vertAlign val="baseline"/>
        <sz val="12"/>
        <color theme="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numFmt numFmtId="168" formatCode="&quot;€&quot;\ #,##0.00"/>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6795556505021"/>
        </right>
        <top style="thin">
          <color theme="0" tint="-0.14996795556505021"/>
        </top>
        <bottom style="thin">
          <color theme="0" tint="-0.14993743705557422"/>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left/>
        <right style="thin">
          <color theme="0" tint="-0.14996795556505021"/>
        </right>
        <top style="thin">
          <color theme="0" tint="-0.14996795556505021"/>
        </top>
        <bottom style="thin">
          <color theme="0" tint="-0.14996795556505021"/>
        </bottom>
      </border>
      <protection locked="0" hidden="0"/>
    </dxf>
    <dxf>
      <border>
        <top style="thin">
          <color rgb="FFD9D9D9"/>
        </top>
      </border>
    </dxf>
    <dxf>
      <font>
        <strike val="0"/>
        <outline val="0"/>
        <shadow val="0"/>
        <u val="none"/>
        <vertAlign val="baseline"/>
        <sz val="12"/>
        <color rgb="FF404040"/>
        <name val="Calibri"/>
        <scheme val="none"/>
      </font>
      <fill>
        <patternFill patternType="solid">
          <fgColor rgb="FF000000"/>
          <bgColor rgb="FFF2F2F2"/>
        </patternFill>
      </fill>
      <alignment horizontal="left" vertical="center" textRotation="0" indent="1" justifyLastLine="0" shrinkToFit="0" readingOrder="0"/>
      <border diagonalUp="0" diagonalDown="0" outline="0">
        <left style="thin">
          <color rgb="FFD9D9D9"/>
        </left>
        <right style="thin">
          <color rgb="FFD9D9D9"/>
        </right>
        <top/>
        <bottom/>
      </border>
    </dxf>
    <dxf>
      <border diagonalUp="0" diagonalDown="0">
        <left/>
        <right/>
        <top style="thin">
          <color rgb="FF5B9BD5"/>
        </top>
        <bottom/>
      </border>
    </dxf>
    <dxf>
      <font>
        <b val="0"/>
        <i val="0"/>
        <strike val="0"/>
        <outline val="0"/>
        <shadow val="0"/>
        <u val="none"/>
        <vertAlign val="baseline"/>
        <sz val="12"/>
        <color rgb="FF595959"/>
        <name val="Calibri"/>
        <scheme val="none"/>
      </font>
      <alignment horizontal="left" vertical="center" textRotation="0" indent="1" justifyLastLine="0" shrinkToFit="0" readingOrder="0"/>
    </dxf>
    <dxf>
      <border>
        <bottom style="thin">
          <color rgb="FFD9D9D9"/>
        </bottom>
      </border>
    </dxf>
    <dxf>
      <font>
        <b/>
        <i val="0"/>
        <strike val="0"/>
        <outline val="0"/>
        <shadow val="0"/>
        <u val="none"/>
        <vertAlign val="baseline"/>
        <sz val="14"/>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2"/>
        <color theme="1" tint="0.34998626667073579"/>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3743705557422"/>
        </left>
        <right/>
        <top/>
        <bottom/>
      </border>
    </dxf>
    <dxf>
      <font>
        <b val="0"/>
        <i val="0"/>
        <strike val="0"/>
        <outline val="0"/>
        <shadow val="0"/>
        <u val="none"/>
        <vertAlign val="baseline"/>
        <sz val="12"/>
        <color theme="1" tint="0.34998626667073579"/>
        <name val="Calibri"/>
        <scheme val="minor"/>
      </font>
      <numFmt numFmtId="168" formatCode="&quot;€&quot;\ #,##0.00"/>
      <border diagonalUp="0" diagonalDown="0">
        <left style="thin">
          <color theme="0" tint="-0.14993743705557422"/>
        </left>
        <right/>
      </border>
    </dxf>
    <dxf>
      <font>
        <b val="0"/>
        <i val="0"/>
        <strike val="0"/>
        <condense val="0"/>
        <extend val="0"/>
        <outline val="0"/>
        <shadow val="0"/>
        <u val="none"/>
        <vertAlign val="baseline"/>
        <sz val="12"/>
        <color theme="1" tint="0.2499465926084170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bottom/>
      </border>
    </dxf>
    <dxf>
      <font>
        <b val="0"/>
        <i val="0"/>
        <strike val="0"/>
        <outline val="0"/>
        <shadow val="0"/>
        <u val="none"/>
        <vertAlign val="baseline"/>
        <sz val="12"/>
        <color theme="1" tint="0.34998626667073579"/>
        <name val="Calibri"/>
        <scheme val="minor"/>
      </font>
      <numFmt numFmtId="168" formatCode="&quot;€&quot;\ #,##0.00"/>
      <border diagonalUp="0" diagonalDown="0">
        <left style="thin">
          <color theme="0" tint="-0.14993743705557422"/>
        </left>
        <right style="thin">
          <color theme="0" tint="-0.14993743705557422"/>
        </right>
      </border>
      <protection locked="0" hidden="0"/>
    </dxf>
    <dxf>
      <font>
        <b val="0"/>
        <i val="0"/>
        <strike val="0"/>
        <condense val="0"/>
        <extend val="0"/>
        <outline val="0"/>
        <shadow val="0"/>
        <u val="none"/>
        <vertAlign val="baseline"/>
        <sz val="12"/>
        <color theme="1" tint="0.24994659260841701"/>
        <name val="Calibri"/>
        <family val="2"/>
        <scheme val="minor"/>
      </font>
      <numFmt numFmtId="168" formatCode="&quot;€&quot;\ #,##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bottom/>
      </border>
    </dxf>
    <dxf>
      <font>
        <b val="0"/>
        <i val="0"/>
        <strike val="0"/>
        <outline val="0"/>
        <shadow val="0"/>
        <u val="none"/>
        <vertAlign val="baseline"/>
        <sz val="12"/>
        <color theme="1" tint="0.34998626667073579"/>
        <name val="Calibri"/>
        <scheme val="minor"/>
      </font>
      <numFmt numFmtId="168" formatCode="&quot;€&quot;\ #,##0.00"/>
      <border diagonalUp="0" diagonalDown="0">
        <left style="thin">
          <color theme="0" tint="-0.14993743705557422"/>
        </left>
        <right style="thin">
          <color theme="0" tint="-0.14993743705557422"/>
        </right>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right style="thin">
          <color theme="0" tint="-0.14993743705557422"/>
        </right>
        <top/>
        <bottom/>
      </border>
    </dxf>
    <dxf>
      <font>
        <b val="0"/>
        <i val="0"/>
        <strike val="0"/>
        <outline val="0"/>
        <shadow val="0"/>
        <u val="none"/>
        <vertAlign val="baseline"/>
        <sz val="12"/>
        <color theme="1" tint="0.34998626667073579"/>
        <name val="Calibri"/>
        <scheme val="minor"/>
      </font>
      <border diagonalUp="0" diagonalDown="0">
        <left/>
        <right style="thin">
          <color theme="0" tint="-0.14993743705557422"/>
        </right>
      </border>
      <protection locked="0" hidden="0"/>
    </dxf>
    <dxf>
      <border>
        <top style="thin">
          <color rgb="FFD9D9D9"/>
        </top>
      </border>
    </dxf>
    <dxf>
      <font>
        <strike val="0"/>
        <outline val="0"/>
        <shadow val="0"/>
        <u val="none"/>
        <vertAlign val="baseline"/>
        <sz val="12"/>
        <color rgb="FF404040"/>
        <name val="Calibri"/>
        <scheme val="none"/>
      </font>
      <fill>
        <patternFill patternType="solid">
          <fgColor rgb="FF000000"/>
          <bgColor rgb="FFF2F2F2"/>
        </patternFill>
      </fill>
      <alignment horizontal="left" vertical="center" textRotation="0" wrapText="0" indent="1" justifyLastLine="0" shrinkToFit="0" readingOrder="0"/>
      <border diagonalUp="0" diagonalDown="0" outline="0">
        <left style="thin">
          <color rgb="FFD9D9D9"/>
        </left>
        <right style="thin">
          <color rgb="FFD9D9D9"/>
        </right>
        <top/>
        <bottom/>
      </border>
    </dxf>
    <dxf>
      <border diagonalUp="0" diagonalDown="0">
        <left/>
        <right/>
        <top style="thin">
          <color rgb="FF5B9BD5"/>
        </top>
        <bottom style="thin">
          <color rgb="FFD9D9D9"/>
        </bottom>
      </border>
    </dxf>
    <dxf>
      <font>
        <b val="0"/>
        <i val="0"/>
        <strike val="0"/>
        <outline val="0"/>
        <shadow val="0"/>
        <u val="none"/>
        <vertAlign val="baseline"/>
        <sz val="12"/>
        <color rgb="FF595959"/>
        <name val="Calibri"/>
        <scheme val="none"/>
      </font>
      <fill>
        <patternFill patternType="solid">
          <fgColor rgb="FF000000"/>
          <bgColor rgb="FFFFFFFF"/>
        </patternFill>
      </fill>
      <alignment horizontal="left" vertical="center" textRotation="0" wrapText="0" indent="1" justifyLastLine="0" shrinkToFit="0" readingOrder="0"/>
    </dxf>
    <dxf>
      <border>
        <bottom style="thin">
          <color rgb="FFD9D9D9"/>
        </bottom>
      </border>
    </dxf>
    <dxf>
      <font>
        <b val="0"/>
        <i val="0"/>
        <strike val="0"/>
        <outline val="0"/>
        <shadow val="0"/>
        <u val="none"/>
        <vertAlign val="baseline"/>
        <sz val="12"/>
        <color theme="1"/>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Medium2" defaultPivotStyle="PivotStyleLight16">
    <tableStyle name="Rubrica" pivot="0" count="5" xr9:uid="{00000000-0011-0000-FFFF-FFFF00000000}">
      <tableStyleElement type="wholeTable" dxfId="174"/>
      <tableStyleElement type="headerRow" dxfId="173"/>
      <tableStyleElement type="totalRow" dxfId="172"/>
      <tableStyleElement type="firstRowStripe" dxfId="171"/>
      <tableStyleElement type="secondRowStripe" dxfId="170"/>
    </tableStyle>
    <tableStyle name="Budget mensile personale" pivot="0" count="7" xr9:uid="{DF2684C2-C435-47FA-9646-E632C3AE8948}">
      <tableStyleElement type="wholeTable" dxfId="169"/>
      <tableStyleElement type="headerRow" dxfId="168"/>
      <tableStyleElement type="totalRow" dxfId="167"/>
      <tableStyleElement type="firstColumn" dxfId="166"/>
      <tableStyleElement type="lastColumn" dxfId="165"/>
      <tableStyleElement type="firstRowStripe" dxfId="164"/>
      <tableStyleElement type="firstColumnStripe" dxfId="16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254004</xdr:rowOff>
    </xdr:from>
    <xdr:to>
      <xdr:col>1</xdr:col>
      <xdr:colOff>685800</xdr:colOff>
      <xdr:row>1</xdr:row>
      <xdr:rowOff>939804</xdr:rowOff>
    </xdr:to>
    <xdr:pic>
      <xdr:nvPicPr>
        <xdr:cNvPr id="3" name="Elemento grafico 2" descr="Denaro">
          <a:extLst>
            <a:ext uri="{FF2B5EF4-FFF2-40B4-BE49-F238E27FC236}">
              <a16:creationId xmlns:a16="http://schemas.microsoft.com/office/drawing/2014/main" id="{D4FC616A-5101-4F29-9ACA-5397EC757A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3188" y="508004"/>
          <a:ext cx="68580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244940</xdr:rowOff>
    </xdr:from>
    <xdr:to>
      <xdr:col>1</xdr:col>
      <xdr:colOff>685800</xdr:colOff>
      <xdr:row>1</xdr:row>
      <xdr:rowOff>930740</xdr:rowOff>
    </xdr:to>
    <xdr:pic>
      <xdr:nvPicPr>
        <xdr:cNvPr id="2" name="Elemento grafico 1" descr="Denaro">
          <a:extLst>
            <a:ext uri="{FF2B5EF4-FFF2-40B4-BE49-F238E27FC236}">
              <a16:creationId xmlns:a16="http://schemas.microsoft.com/office/drawing/2014/main" id="{250B1ABD-F949-4C93-BAE8-D08ADBF5E8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9060" y="496400"/>
          <a:ext cx="685800" cy="685800"/>
        </a:xfrm>
        <a:prstGeom prst="rect">
          <a:avLst/>
        </a:prstGeom>
      </xdr:spPr>
    </xdr:pic>
    <xdr:clientData/>
  </xdr:twoCellAnchor>
  <xdr:twoCellAnchor editAs="oneCell">
    <xdr:from>
      <xdr:col>8</xdr:col>
      <xdr:colOff>471054</xdr:colOff>
      <xdr:row>8</xdr:row>
      <xdr:rowOff>206869</xdr:rowOff>
    </xdr:from>
    <xdr:to>
      <xdr:col>9</xdr:col>
      <xdr:colOff>922019</xdr:colOff>
      <xdr:row>13</xdr:row>
      <xdr:rowOff>76383</xdr:rowOff>
    </xdr:to>
    <xdr:pic>
      <xdr:nvPicPr>
        <xdr:cNvPr id="5" name="Immagine 4">
          <a:extLst>
            <a:ext uri="{FF2B5EF4-FFF2-40B4-BE49-F238E27FC236}">
              <a16:creationId xmlns:a16="http://schemas.microsoft.com/office/drawing/2014/main" id="{A52F31A6-EC67-1BA7-5394-79294DF63A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72454" y="3757789"/>
          <a:ext cx="1868285" cy="1873574"/>
        </a:xfrm>
        <a:prstGeom prst="rect">
          <a:avLst/>
        </a:prstGeom>
      </xdr:spPr>
    </xdr:pic>
    <xdr:clientData/>
  </xdr:twoCellAnchor>
  <xdr:twoCellAnchor editAs="oneCell">
    <xdr:from>
      <xdr:col>1</xdr:col>
      <xdr:colOff>1714500</xdr:colOff>
      <xdr:row>76</xdr:row>
      <xdr:rowOff>327660</xdr:rowOff>
    </xdr:from>
    <xdr:to>
      <xdr:col>4</xdr:col>
      <xdr:colOff>23252</xdr:colOff>
      <xdr:row>81</xdr:row>
      <xdr:rowOff>114496</xdr:rowOff>
    </xdr:to>
    <xdr:pic>
      <xdr:nvPicPr>
        <xdr:cNvPr id="9" name="Immagine 8">
          <a:extLst>
            <a:ext uri="{FF2B5EF4-FFF2-40B4-BE49-F238E27FC236}">
              <a16:creationId xmlns:a16="http://schemas.microsoft.com/office/drawing/2014/main" id="{C1AA2C6B-A4E3-56BD-B9CE-24118CC81B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3560" y="31775400"/>
          <a:ext cx="3246512" cy="16232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A9C88FFB-D976-43CC-BAB8-592A4855FA8F}" name="Alloggio142638" displayName="Alloggio142638" ref="B15:E30" totalsRowCount="1" headerRowDxfId="162" dataDxfId="160" totalsRowDxfId="158" headerRowBorderDxfId="161" tableBorderDxfId="159" totalsRowBorderDxfId="157">
  <tableColumns count="4">
    <tableColumn id="1" xr3:uid="{605F809C-643A-420A-B8A8-AC141A914675}" name="0" totalsRowLabel="Subtotale" dataDxfId="156" totalsRowDxfId="155"/>
    <tableColumn id="2" xr3:uid="{DF17C562-A438-4D1E-B44F-135393485CFC}" name="Previsto_x000a_Costo" dataDxfId="154" totalsRowDxfId="153"/>
    <tableColumn id="3" xr3:uid="{8C0440AD-BC68-4CF0-9D86-CBEF6F16B08D}" name="Effettivo _x000a_Costo" dataDxfId="152" totalsRowDxfId="151"/>
    <tableColumn id="4" xr3:uid="{EC21D273-C1EF-4AB4-B5FE-D6976AC01DE6}" name="Differenza" totalsRowFunction="sum" dataDxfId="150" totalsRowDxfId="149">
      <calculatedColumnFormula>Alloggio142638[[#This Row],[Previsto
Costo]]-Alloggio142638[[#This Row],[Effettivo 
Costo]]</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Immetti i costi di alloggio previsti ed effettivi in questa tabella. La differenza viene calcolata automaticament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6554E7F-9FED-41FA-8E7C-45CC49783EAE}" name="Animali_domestici253749" displayName="Animali_domestici253749" ref="B59:E65" totalsRowCount="1" headerRowDxfId="40" dataDxfId="38" totalsRowDxfId="37" headerRowBorderDxfId="39" totalsRowBorderDxfId="36">
  <tableColumns count="4">
    <tableColumn id="1" xr3:uid="{A7C3B7E3-B89C-490C-AE21-EB126DB1539D}" name="0" totalsRowLabel="Subtotale" dataDxfId="35" totalsRowDxfId="34"/>
    <tableColumn id="2" xr3:uid="{EBEA433B-1B8A-45B4-AB28-AB6BF0635B20}" name="Previsto _x000a_Costo" dataDxfId="33" totalsRowDxfId="32"/>
    <tableColumn id="3" xr3:uid="{5F7F49D0-EEE8-4C47-B5D6-D7416C4FBF57}" name="Effettivo _x000a_Costo" dataDxfId="31" totalsRowDxfId="30"/>
    <tableColumn id="4" xr3:uid="{5BD4332A-1CE0-4F89-9E26-B706B624C860}" name="Differenza" totalsRowFunction="sum" dataDxfId="29" totalsRowDxfId="28">
      <calculatedColumnFormula>Animali_domestici253749[[#This Row],[Previsto 
Costo]]-Animali_domestici253749[[#This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revisti ed effettivi per gli animali domestici in questa tabella. La differenza viene calcolata automaticament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21D7627-FBA7-4EAA-9239-5B2C4CC11057}" name="Tasse193143" displayName="Tasse193143" ref="G44:J49" totalsRowCount="1" headerRowDxfId="27" dataDxfId="25" totalsRowDxfId="23" headerRowBorderDxfId="26" tableBorderDxfId="24" totalsRowBorderDxfId="22">
  <autoFilter ref="G44:J48" xr:uid="{00000000-0009-0000-0100-000006000000}">
    <filterColumn colId="0" hiddenButton="1"/>
    <filterColumn colId="1" hiddenButton="1"/>
    <filterColumn colId="2" hiddenButton="1"/>
    <filterColumn colId="3" hiddenButton="1"/>
  </autoFilter>
  <tableColumns count="4">
    <tableColumn id="1" xr3:uid="{BE6D0EF2-15A9-45E5-B450-F6F2E647BFEF}" name="0" totalsRowLabel="Subtotale" dataDxfId="21" totalsRowDxfId="20"/>
    <tableColumn id="2" xr3:uid="{D5CA6EE8-088C-4BC9-989D-E834DAA2B1E8}" name="Previsto _x000a_Costo" dataDxfId="19" totalsRowDxfId="18"/>
    <tableColumn id="3" xr3:uid="{70BB9199-0DB7-4FDD-AC66-D6D860454267}" name="Effettivo _x000a_Costo" dataDxfId="17" totalsRowDxfId="16"/>
    <tableColumn id="4" xr3:uid="{19C4DB03-73AE-4312-BCAC-1FC3EA6F328A}" name="Differenza" totalsRowFunction="sum" dataDxfId="15" totalsRowDxfId="14">
      <calculatedColumnFormula>Tasse193143[[#This Row],[Previsto 
Costo]]-Tasse193143[[#This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revisti ed effettivi per le tasse in questa tabella. La differenza viene calcolata automaticament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E51D20F-F8EB-48F5-ACEB-D7A11DD91282}" name="Assicurazione183042" displayName="Assicurazione183042" ref="B44:E49" totalsRowCount="1" headerRowDxfId="13" dataDxfId="11" totalsRowDxfId="9" headerRowBorderDxfId="12" tableBorderDxfId="10" totalsRowBorderDxfId="8">
  <autoFilter ref="B44:E48" xr:uid="{00000000-0009-0000-0100-000005000000}">
    <filterColumn colId="0" hiddenButton="1"/>
    <filterColumn colId="1" hiddenButton="1"/>
    <filterColumn colId="2" hiddenButton="1"/>
    <filterColumn colId="3" hiddenButton="1"/>
  </autoFilter>
  <tableColumns count="4">
    <tableColumn id="1" xr3:uid="{F1528FC2-5EAD-4161-B6E2-00B8C42FD957}" name="0" totalsRowLabel="Subtotale" dataDxfId="7" totalsRowDxfId="6"/>
    <tableColumn id="2" xr3:uid="{AC9AD960-D77E-49B6-8A39-34DAB5F94B92}" name="Previsto _x000a_Costo" dataDxfId="5" totalsRowDxfId="4"/>
    <tableColumn id="3" xr3:uid="{412A9B4E-57C0-463F-B724-1A5EEFD620D2}" name="Effettivo _x000a_Costo" dataDxfId="3" totalsRowDxfId="2"/>
    <tableColumn id="4" xr3:uid="{2DE9C056-697E-4448-BBDE-09B8C353B23D}" name="Differenza" totalsRowFunction="sum" dataDxfId="1" totalsRowDxfId="0">
      <calculatedColumnFormula>Assicurazione183042[[#This Row],[Previsto 
Costo]]-Assicurazione183042[[#This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er l’assicurazione previsti ed effettivi in questa tabella. La differenza viene calcolata automaticament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70E5181E-101C-435B-A0EA-78A52C89D5C4}" name="Intrattenimento152739" displayName="Intrattenimento152739" ref="G15:J25" totalsRowCount="1" headerRowDxfId="148" dataDxfId="146" totalsRowDxfId="144" headerRowBorderDxfId="147" tableBorderDxfId="145" totalsRowBorderDxfId="143">
  <autoFilter ref="G15:J24" xr:uid="{00000000-0009-0000-0100-000002000000}">
    <filterColumn colId="0" hiddenButton="1"/>
    <filterColumn colId="1" hiddenButton="1"/>
    <filterColumn colId="2" hiddenButton="1"/>
    <filterColumn colId="3" hiddenButton="1"/>
  </autoFilter>
  <tableColumns count="4">
    <tableColumn id="1" xr3:uid="{70B91A11-E971-4D8E-9164-9734F49885C1}" name="0" totalsRowLabel="Subtotale" dataDxfId="142" totalsRowDxfId="141"/>
    <tableColumn id="2" xr3:uid="{5B8C8D03-57DB-4495-A8FA-498EB184F6CF}" name="Previsto _x000a_Costo" dataDxfId="140" totalsRowDxfId="139"/>
    <tableColumn id="3" xr3:uid="{B6D8432B-AF05-4733-A975-B011DA88FD8C}" name="Effettivo _x000a_Costo" dataDxfId="138" totalsRowDxfId="137"/>
    <tableColumn id="4" xr3:uid="{C7098984-2101-4780-8AED-4548E67FDCCE}" name="Differenza" totalsRowFunction="sum" dataDxfId="136" totalsRowDxfId="135">
      <calculatedColumnFormula>Intrattenimento152739[[#This Row],[Previsto 
Costo]]-Intrattenimento152739[[#This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revisti ed effettivi per l’intrattenimento in questa tabella. La differenza viene calcolata automaticament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7225FAE-F999-404B-90C2-3824CF997F57}" name="Prestiti162840" displayName="Prestiti162840" ref="G33:J40" totalsRowCount="1" headerRowDxfId="134" dataDxfId="132" totalsRowDxfId="130" headerRowBorderDxfId="133" tableBorderDxfId="131" totalsRowBorderDxfId="129">
  <autoFilter ref="G33:J39" xr:uid="{00000000-0009-0000-0100-000003000000}">
    <filterColumn colId="0" hiddenButton="1"/>
    <filterColumn colId="1" hiddenButton="1"/>
    <filterColumn colId="2" hiddenButton="1"/>
    <filterColumn colId="3" hiddenButton="1"/>
  </autoFilter>
  <tableColumns count="4">
    <tableColumn id="1" xr3:uid="{BA4CB788-E95A-44D7-B98D-B6B1E3A335D0}" name="0" totalsRowLabel="Subtotale" dataDxfId="128" totalsRowDxfId="127"/>
    <tableColumn id="2" xr3:uid="{F665EE62-DDC6-413E-8B7A-57F833A4D1B3}" name="Previsto _x000a_Costo" dataDxfId="126" totalsRowDxfId="125"/>
    <tableColumn id="3" xr3:uid="{8E56F1AC-5BA9-4A02-8FE4-01F08A1425AF}" name="Effettivo _x000a_Costo" dataDxfId="124" totalsRowDxfId="123"/>
    <tableColumn id="4" xr3:uid="{B6AE37EC-1AA7-4777-B71A-D1CE6E8AFCD0}" name="Differenza" totalsRowFunction="sum" dataDxfId="122" totalsRowDxfId="121">
      <calculatedColumnFormula>Prestiti162840[[#This Row],[Previsto 
Costo]]-Prestiti162840[[#This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revisti ed effettivi dei prestiti in questa tabella. La differenza viene calcolata automaticament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7FF93B62-5D25-4986-A879-80CE49E8E147}" name="Trasporti172941" displayName="Trasporti172941" ref="B33:E41" totalsRowCount="1" headerRowDxfId="120" dataDxfId="118" totalsRowDxfId="116" headerRowBorderDxfId="119" tableBorderDxfId="117" totalsRowBorderDxfId="115">
  <autoFilter ref="B33:E40" xr:uid="{00000000-0009-0000-0100-000004000000}">
    <filterColumn colId="0" hiddenButton="1"/>
    <filterColumn colId="1" hiddenButton="1"/>
    <filterColumn colId="2" hiddenButton="1"/>
    <filterColumn colId="3" hiddenButton="1"/>
  </autoFilter>
  <tableColumns count="4">
    <tableColumn id="1" xr3:uid="{EC5AF11E-8E59-4C0F-9499-59B8E6AB0798}" name="0" totalsRowLabel="Subtotale" dataDxfId="114" totalsRowDxfId="113"/>
    <tableColumn id="2" xr3:uid="{0A8EC1B6-D060-4489-8C0C-7931A4674255}" name="Previsto _x000a_Costo" dataDxfId="112" totalsRowDxfId="111"/>
    <tableColumn id="3" xr3:uid="{27CBC078-B5ED-4891-ABD0-5B55BDF3FF14}" name="Effettivo _x000a_Costo" dataDxfId="110" totalsRowDxfId="109"/>
    <tableColumn id="4" xr3:uid="{A2B0AAC4-47A4-4678-8EC6-9F54E411358B}" name="Differenza" totalsRowFunction="sum" dataDxfId="108" totalsRowDxfId="107">
      <calculatedColumnFormula>Trasporti172941[[#This Row],[Previsto 
Costo]]-Trasporti172941[[#This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ere i costi per i trasporti previsti ed effettivi in questa tabella. La differenza viene calcolata automaticament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0BCCE28-44E7-457D-A017-9DE0122FBBE0}" name="Risparmi203244" displayName="Risparmi203244" ref="G52:J56" totalsRowCount="1" headerRowDxfId="106" dataDxfId="104" totalsRowDxfId="103" headerRowBorderDxfId="105" totalsRowBorderDxfId="102">
  <autoFilter ref="G52:J55" xr:uid="{00000000-0009-0000-0100-000007000000}">
    <filterColumn colId="0" hiddenButton="1"/>
    <filterColumn colId="1" hiddenButton="1"/>
    <filterColumn colId="2" hiddenButton="1"/>
    <filterColumn colId="3" hiddenButton="1"/>
  </autoFilter>
  <tableColumns count="4">
    <tableColumn id="1" xr3:uid="{53AF4AE5-0C75-4D9C-869B-4BF6C95D9AFE}" name="0" totalsRowLabel="Subtotale" dataDxfId="101" totalsRowDxfId="100"/>
    <tableColumn id="2" xr3:uid="{5C6D4484-7B57-413B-AC33-A7B2FDB3A94E}" name="Previsto _x000a_Costo" dataDxfId="99" totalsRowDxfId="98"/>
    <tableColumn id="3" xr3:uid="{06A2BCAC-6D4E-404D-882F-33EB03F2BDFB}" name="Effettivo _x000a_Costo" dataDxfId="97" totalsRowDxfId="96"/>
    <tableColumn id="4" xr3:uid="{623D71CE-B03A-44FF-8E65-6DC17D5BE468}" name="Differenza" totalsRowFunction="sum" dataDxfId="95" totalsRowDxfId="94">
      <calculatedColumnFormula>Risparmi203244[[#This Row],[Previsto 
Costo]]-Risparmi203244[[#This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ere i costi dei risparmi previsti ed effettivi in questa tabella. La differenza viene calcolata automaticament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CD56BE7-EA70-44BA-9A81-9F5854D7405E}" name="Regali213345" displayName="Regali213345" ref="G59:J63" totalsRowCount="1" headerRowDxfId="93" dataDxfId="91" totalsRowDxfId="90" headerRowBorderDxfId="92" totalsRowBorderDxfId="89">
  <autoFilter ref="G59:J62" xr:uid="{00000000-0009-0000-0100-000009000000}">
    <filterColumn colId="0" hiddenButton="1"/>
    <filterColumn colId="1" hiddenButton="1"/>
    <filterColumn colId="2" hiddenButton="1"/>
    <filterColumn colId="3" hiddenButton="1"/>
  </autoFilter>
  <tableColumns count="4">
    <tableColumn id="1" xr3:uid="{1B9D6C47-B71D-4206-953D-1C784A57011F}" name="0" totalsRowLabel="Subtotale" dataDxfId="88" totalsRowDxfId="87"/>
    <tableColumn id="2" xr3:uid="{B4437AD7-8746-4530-8E13-938332929CB7}" name="Previsto _x000a_Costo" dataDxfId="86" totalsRowDxfId="85"/>
    <tableColumn id="3" xr3:uid="{C8C5963B-E875-4C9E-8D9D-2DD752C6114F}" name="Effettivo _x000a_Costo" dataDxfId="84" totalsRowDxfId="83"/>
    <tableColumn id="4" xr3:uid="{9BC26072-C969-4B2A-8959-A39E512B8BB7}" name="Differenza" totalsRowFunction="sum" dataDxfId="82" totalsRowDxfId="81">
      <calculatedColumnFormula>Regali213345[[#This Row],[Previsto 
Costo]]-Regali213345[[#This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er i regali previsti ed effettivi in questa tabella. La differenza viene calcolata automaticament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A443852-3091-4F08-8AB3-6FBBCA896EA0}" name="Spese_legali223446" displayName="Spese_legali223446" ref="G68:J73" headerRowDxfId="80" dataDxfId="78" totalsRowDxfId="77" headerRowBorderDxfId="79" totalsRowBorderDxfId="76">
  <tableColumns count="4">
    <tableColumn id="1" xr3:uid="{71A2E0F7-BF16-465F-B169-363D33DBA26A}" name="SPESE LEGALI" totalsRowLabel="Subtotale" dataDxfId="75" totalsRowDxfId="74"/>
    <tableColumn id="2" xr3:uid="{9299CBC8-6B64-4C11-9E82-FE8E320735BC}" name="Previsto _x000a_Costo" dataDxfId="73" totalsRowDxfId="72"/>
    <tableColumn id="3" xr3:uid="{E1CFCBBE-1C7F-4F66-979D-DB354A443F90}" name="Effettivo _x000a_Costo" dataDxfId="71" totalsRowDxfId="70"/>
    <tableColumn id="4" xr3:uid="{50B72B1B-C2FC-459B-BB5B-7EF5ED136834}" name="Differenza" totalsRowFunction="sum" dataDxfId="69" totalsRowDxfId="68"/>
  </tableColumns>
  <tableStyleInfo name="Rubrica" showFirstColumn="1" showLastColumn="1" showRowStripes="1" showColumnStripes="0"/>
  <extLst>
    <ext xmlns:x14="http://schemas.microsoft.com/office/spreadsheetml/2009/9/main" uri="{504A1905-F514-4f6f-8877-14C23A59335A}">
      <x14:table altTextSummary="Immetti i costi previsti ed effettivi per le spese legali in questa tabella. La differenza viene calcolata automaticament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202A2FA-255A-49D1-87F5-4E498D91C4A7}" name="Cura_della_persona233547" displayName="Cura_della_persona233547" ref="B68:E76" totalsRowCount="1" headerRowDxfId="67" dataDxfId="65" totalsRowDxfId="64" headerRowBorderDxfId="66" totalsRowBorderDxfId="63">
  <tableColumns count="4">
    <tableColumn id="1" xr3:uid="{5AE83042-2CC3-42A8-A077-E40A626ED5D2}" name="0" totalsRowLabel="Subtotale" dataDxfId="62" totalsRowDxfId="61"/>
    <tableColumn id="2" xr3:uid="{3534650C-65EE-4C7D-B8E7-8D43B961180D}" name="Previsto _x000a_Costo" dataDxfId="60" totalsRowDxfId="59"/>
    <tableColumn id="3" xr3:uid="{FAF28DB7-286A-4167-8283-CE1657352F6F}" name="Effettivo _x000a_Costo" dataDxfId="58" totalsRowDxfId="57"/>
    <tableColumn id="4" xr3:uid="{F3D9CE57-6D15-4664-A914-1408BE155882}" name="Differenza" totalsRowFunction="sum" dataDxfId="56" totalsRowDxfId="55">
      <calculatedColumnFormula>Cura_della_persona233547[[#This Row],[Previsto 
Costo]]-Cura_della_persona233547[[#This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ere i costi previsti ed effettivi per la cura della persona in questa tabella. La differenza viene calcolata automaticament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3E68822-2B8B-4707-8206-06C5123D0CE6}" name="Cibo243648" displayName="Cibo243648" ref="B52:E56" totalsRowCount="1" headerRowDxfId="54" dataDxfId="52" totalsRowDxfId="50" headerRowBorderDxfId="53" tableBorderDxfId="51" totalsRowBorderDxfId="49">
  <autoFilter ref="B52:E55" xr:uid="{00000000-0009-0000-0100-000008000000}">
    <filterColumn colId="0" hiddenButton="1"/>
    <filterColumn colId="1" hiddenButton="1"/>
    <filterColumn colId="2" hiddenButton="1"/>
    <filterColumn colId="3" hiddenButton="1"/>
  </autoFilter>
  <tableColumns count="4">
    <tableColumn id="1" xr3:uid="{F93CBE37-5398-4468-A023-5523F0E23FD1}" name="0" totalsRowLabel="Subtotale" dataDxfId="48" totalsRowDxfId="47"/>
    <tableColumn id="2" xr3:uid="{98E042FA-87C0-45AA-B533-04AC02488889}" name="Previsto _x000a_Costo" dataDxfId="46" totalsRowDxfId="45"/>
    <tableColumn id="3" xr3:uid="{C8B02CE5-1E67-49BD-930E-C916D6877C6F}" name="Effettivo _x000a_Costo" dataDxfId="44" totalsRowDxfId="43"/>
    <tableColumn id="4" xr3:uid="{752F3EA6-CD54-4CBF-9763-402864E23EE8}" name="Differenza" totalsRowFunction="sum" dataDxfId="42" totalsRowDxfId="41">
      <calculatedColumnFormula>Cibo243648[[#This Row],[Previsto 
Costo]]-Cibo243648[[#This Row],[Effettivo 
Costo]]</calculatedColumnFormula>
    </tableColumn>
  </tableColumns>
  <tableStyleInfo name="Rubrica" showFirstColumn="1" showLastColumn="1" showRowStripes="1" showColumnStripes="0"/>
  <extLst>
    <ext xmlns:x14="http://schemas.microsoft.com/office/spreadsheetml/2009/9/main" uri="{504A1905-F514-4f6f-8877-14C23A59335A}">
      <x14:table altTextSummary="Immetti i costi per il cibo previsti ed effettivi in questa tabella. La differenza viene calcolata automaticamen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F256-A10A-4A5C-8FB4-95F27AB5BFA3}">
  <sheetPr>
    <tabColor theme="9" tint="-0.499984740745262"/>
  </sheetPr>
  <dimension ref="B1:B9"/>
  <sheetViews>
    <sheetView showGridLines="0" zoomScaleNormal="100" workbookViewId="0"/>
  </sheetViews>
  <sheetFormatPr defaultColWidth="8.88671875" defaultRowHeight="13.8" x14ac:dyDescent="0.3"/>
  <cols>
    <col min="1" max="1" width="1.44140625" customWidth="1"/>
    <col min="2" max="2" width="120" bestFit="1" customWidth="1"/>
    <col min="3" max="3" width="2.6640625" customWidth="1"/>
  </cols>
  <sheetData>
    <row r="1" spans="2:2" ht="19.95" customHeight="1" x14ac:dyDescent="0.3"/>
    <row r="2" spans="2:2" s="55" customFormat="1" ht="94.95" customHeight="1" x14ac:dyDescent="0.3">
      <c r="B2" s="56" t="s">
        <v>0</v>
      </c>
    </row>
    <row r="3" spans="2:2" ht="48.6" customHeight="1" x14ac:dyDescent="0.3">
      <c r="B3" s="28" t="s">
        <v>1</v>
      </c>
    </row>
    <row r="4" spans="2:2" ht="30" customHeight="1" x14ac:dyDescent="0.3">
      <c r="B4" s="27" t="s">
        <v>2</v>
      </c>
    </row>
    <row r="5" spans="2:2" ht="30" customHeight="1" x14ac:dyDescent="0.3">
      <c r="B5" s="27" t="s">
        <v>3</v>
      </c>
    </row>
    <row r="6" spans="2:2" ht="34.950000000000003" customHeight="1" x14ac:dyDescent="0.35">
      <c r="B6" s="29" t="s">
        <v>4</v>
      </c>
    </row>
    <row r="7" spans="2:2" ht="46.8" x14ac:dyDescent="0.3">
      <c r="B7" s="27" t="s">
        <v>5</v>
      </c>
    </row>
    <row r="8" spans="2:2" ht="10.199999999999999" customHeight="1" x14ac:dyDescent="0.3">
      <c r="B8" s="27"/>
    </row>
    <row r="9" spans="2:2" ht="31.2" x14ac:dyDescent="0.3">
      <c r="B9" s="27" t="s">
        <v>6</v>
      </c>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4A39-8070-4F10-ADE1-FD83B2A6A975}">
  <sheetPr>
    <tabColor theme="4"/>
    <pageSetUpPr autoPageBreaks="0" fitToPage="1"/>
  </sheetPr>
  <dimension ref="A1:J85"/>
  <sheetViews>
    <sheetView showGridLines="0" tabSelected="1" topLeftCell="A4" zoomScaleNormal="100" zoomScaleSheetLayoutView="30" workbookViewId="0">
      <selection activeCell="D70" sqref="D70"/>
    </sheetView>
  </sheetViews>
  <sheetFormatPr defaultColWidth="8.88671875" defaultRowHeight="13.8" x14ac:dyDescent="0.3"/>
  <cols>
    <col min="1" max="1" width="1.44140625" style="4" customWidth="1"/>
    <col min="2" max="2" width="30.6640625" customWidth="1"/>
    <col min="3" max="5" width="20.6640625" customWidth="1"/>
    <col min="6" max="6" width="15.6640625" customWidth="1"/>
    <col min="7" max="7" width="32.88671875" bestFit="1" customWidth="1"/>
    <col min="8" max="10" width="20.6640625" customWidth="1"/>
    <col min="11" max="11" width="2.6640625" customWidth="1"/>
  </cols>
  <sheetData>
    <row r="1" spans="1:10" s="1" customFormat="1" ht="19.95" customHeight="1" x14ac:dyDescent="0.3">
      <c r="A1" s="3" t="s">
        <v>7</v>
      </c>
    </row>
    <row r="2" spans="1:10" s="1" customFormat="1" ht="94.95" customHeight="1" x14ac:dyDescent="0.55000000000000004">
      <c r="A2" s="7" t="s">
        <v>8</v>
      </c>
      <c r="B2" s="122" t="s">
        <v>19</v>
      </c>
      <c r="C2" s="122"/>
      <c r="D2" s="122"/>
      <c r="E2" s="122"/>
      <c r="F2" s="122"/>
      <c r="G2" s="122"/>
      <c r="H2" s="122"/>
      <c r="I2" s="37"/>
      <c r="J2" s="37"/>
    </row>
    <row r="3" spans="1:10" ht="15" customHeight="1" x14ac:dyDescent="0.3"/>
    <row r="4" spans="1:10" ht="30" customHeight="1" x14ac:dyDescent="0.3">
      <c r="A4" s="4" t="s">
        <v>9</v>
      </c>
      <c r="B4" s="120" t="s">
        <v>20</v>
      </c>
      <c r="C4" s="123"/>
      <c r="D4" s="38"/>
      <c r="E4" s="118" t="s">
        <v>55</v>
      </c>
      <c r="F4" s="118"/>
      <c r="G4" s="118"/>
      <c r="H4" s="119">
        <f>C7-J77</f>
        <v>0</v>
      </c>
    </row>
    <row r="5" spans="1:10" ht="30" customHeight="1" x14ac:dyDescent="0.3">
      <c r="B5" s="39" t="s">
        <v>21</v>
      </c>
      <c r="C5" s="59">
        <v>0</v>
      </c>
      <c r="E5" s="118"/>
      <c r="F5" s="118"/>
      <c r="G5" s="118"/>
      <c r="H5" s="119"/>
      <c r="I5" s="40"/>
    </row>
    <row r="6" spans="1:10" ht="30" customHeight="1" x14ac:dyDescent="0.3">
      <c r="B6" s="41" t="s">
        <v>22</v>
      </c>
      <c r="C6" s="60"/>
      <c r="E6" s="109" t="s">
        <v>56</v>
      </c>
      <c r="F6" s="109"/>
      <c r="G6" s="109"/>
      <c r="H6" s="110">
        <v>0</v>
      </c>
      <c r="I6" s="40"/>
    </row>
    <row r="7" spans="1:10" ht="30" customHeight="1" x14ac:dyDescent="0.3">
      <c r="A7" s="4" t="s">
        <v>10</v>
      </c>
      <c r="B7" s="42" t="s">
        <v>23</v>
      </c>
      <c r="C7" s="61">
        <f>SUM(C5:C6)</f>
        <v>0</v>
      </c>
      <c r="E7" s="109"/>
      <c r="F7" s="109"/>
      <c r="G7" s="109"/>
      <c r="H7" s="110"/>
      <c r="I7" s="40"/>
    </row>
    <row r="8" spans="1:10" ht="30" customHeight="1" x14ac:dyDescent="0.3">
      <c r="E8" s="111" t="s">
        <v>57</v>
      </c>
      <c r="F8" s="111"/>
      <c r="G8" s="111"/>
      <c r="H8" s="112">
        <f>H6-H4</f>
        <v>0</v>
      </c>
      <c r="I8" s="40"/>
    </row>
    <row r="9" spans="1:10" ht="30" customHeight="1" x14ac:dyDescent="0.3">
      <c r="A9" s="4" t="s">
        <v>11</v>
      </c>
      <c r="B9" s="120" t="s">
        <v>24</v>
      </c>
      <c r="C9" s="121"/>
      <c r="D9" s="38"/>
      <c r="E9" s="111"/>
      <c r="F9" s="111"/>
      <c r="G9" s="111"/>
      <c r="H9" s="112"/>
      <c r="I9" s="43"/>
    </row>
    <row r="10" spans="1:10" ht="30" customHeight="1" x14ac:dyDescent="0.3">
      <c r="B10" s="41" t="s">
        <v>21</v>
      </c>
      <c r="C10" s="60">
        <v>0</v>
      </c>
      <c r="I10" s="40"/>
    </row>
    <row r="11" spans="1:10" ht="30" customHeight="1" x14ac:dyDescent="0.3">
      <c r="B11" s="44" t="s">
        <v>22</v>
      </c>
      <c r="C11" s="62">
        <v>0</v>
      </c>
      <c r="E11" s="40"/>
      <c r="H11" s="45"/>
      <c r="I11" s="40"/>
    </row>
    <row r="12" spans="1:10" ht="30" customHeight="1" x14ac:dyDescent="0.3">
      <c r="B12" s="42" t="s">
        <v>23</v>
      </c>
      <c r="C12" s="61">
        <f>SUM(C10:C11)</f>
        <v>0</v>
      </c>
    </row>
    <row r="13" spans="1:10" ht="37.950000000000003" customHeight="1" x14ac:dyDescent="0.3">
      <c r="B13" s="46"/>
      <c r="C13" s="47"/>
    </row>
    <row r="14" spans="1:10" s="2" customFormat="1" ht="30" customHeight="1" x14ac:dyDescent="0.5">
      <c r="A14" s="52"/>
      <c r="B14" s="33" t="s">
        <v>80</v>
      </c>
      <c r="C14" s="34"/>
      <c r="D14" s="35"/>
      <c r="E14" s="35"/>
      <c r="G14" s="34" t="s">
        <v>82</v>
      </c>
      <c r="H14" s="34"/>
      <c r="I14" s="34"/>
      <c r="J14" s="34"/>
    </row>
    <row r="15" spans="1:10" ht="48" customHeight="1" x14ac:dyDescent="0.3">
      <c r="A15" s="4" t="s">
        <v>12</v>
      </c>
      <c r="B15" s="36" t="s">
        <v>25</v>
      </c>
      <c r="C15" s="10" t="s">
        <v>52</v>
      </c>
      <c r="D15" s="10" t="s">
        <v>54</v>
      </c>
      <c r="E15" s="11" t="s">
        <v>58</v>
      </c>
      <c r="F15" s="6"/>
      <c r="G15" s="17" t="s">
        <v>25</v>
      </c>
      <c r="H15" s="10" t="s">
        <v>53</v>
      </c>
      <c r="I15" s="10" t="s">
        <v>54</v>
      </c>
      <c r="J15" s="11" t="s">
        <v>58</v>
      </c>
    </row>
    <row r="16" spans="1:10" ht="30" customHeight="1" x14ac:dyDescent="0.3">
      <c r="B16" s="102" t="s">
        <v>26</v>
      </c>
      <c r="C16" s="63"/>
      <c r="D16" s="95"/>
      <c r="E16" s="64">
        <f>Alloggio142638[[#This Row],[Previsto
Costo]]-Alloggio142638[[#This Row],[Effettivo 
Costo]]</f>
        <v>0</v>
      </c>
      <c r="F16" s="6"/>
      <c r="G16" s="107" t="s">
        <v>83</v>
      </c>
      <c r="H16" s="67"/>
      <c r="I16" s="98"/>
      <c r="J16" s="68">
        <f>Intrattenimento152739[[#This Row],[Previsto 
Costo]]-Intrattenimento152739[[#This Row],[Effettivo 
Costo]]</f>
        <v>0</v>
      </c>
    </row>
    <row r="17" spans="1:10" ht="30" customHeight="1" x14ac:dyDescent="0.3">
      <c r="B17" s="103" t="s">
        <v>27</v>
      </c>
      <c r="C17" s="65"/>
      <c r="D17" s="96"/>
      <c r="E17" s="64">
        <f>Alloggio142638[[#This Row],[Previsto
Costo]]-Alloggio142638[[#This Row],[Effettivo 
Costo]]</f>
        <v>0</v>
      </c>
      <c r="F17" s="6"/>
      <c r="G17" s="107" t="s">
        <v>84</v>
      </c>
      <c r="H17" s="67"/>
      <c r="I17" s="98"/>
      <c r="J17" s="68">
        <f>Intrattenimento152739[[#This Row],[Previsto 
Costo]]-Intrattenimento152739[[#This Row],[Effettivo 
Costo]]</f>
        <v>0</v>
      </c>
    </row>
    <row r="18" spans="1:10" ht="30" customHeight="1" x14ac:dyDescent="0.3">
      <c r="B18" s="103" t="s">
        <v>28</v>
      </c>
      <c r="C18" s="65"/>
      <c r="D18" s="96"/>
      <c r="E18" s="64">
        <f>Alloggio142638[[#This Row],[Previsto
Costo]]-Alloggio142638[[#This Row],[Effettivo 
Costo]]</f>
        <v>0</v>
      </c>
      <c r="F18" s="6"/>
      <c r="G18" s="107" t="s">
        <v>87</v>
      </c>
      <c r="H18" s="67"/>
      <c r="I18" s="98"/>
      <c r="J18" s="68">
        <f>Intrattenimento152739[[#This Row],[Previsto 
Costo]]-Intrattenimento152739[[#This Row],[Effettivo 
Costo]]</f>
        <v>0</v>
      </c>
    </row>
    <row r="19" spans="1:10" ht="30" customHeight="1" x14ac:dyDescent="0.3">
      <c r="B19" s="103" t="s">
        <v>29</v>
      </c>
      <c r="C19" s="65"/>
      <c r="D19" s="96"/>
      <c r="E19" s="64">
        <f>Alloggio142638[[#This Row],[Previsto
Costo]]-Alloggio142638[[#This Row],[Effettivo 
Costo]]</f>
        <v>0</v>
      </c>
      <c r="F19" s="6"/>
      <c r="G19" s="107" t="s">
        <v>31</v>
      </c>
      <c r="H19" s="67"/>
      <c r="I19" s="98"/>
      <c r="J19" s="68">
        <f>Intrattenimento152739[[#This Row],[Previsto 
Costo]]-Intrattenimento152739[[#This Row],[Effettivo 
Costo]]</f>
        <v>0</v>
      </c>
    </row>
    <row r="20" spans="1:10" ht="30" customHeight="1" x14ac:dyDescent="0.3">
      <c r="B20" s="103" t="s">
        <v>30</v>
      </c>
      <c r="C20" s="65"/>
      <c r="D20" s="96"/>
      <c r="E20" s="64">
        <f>Alloggio142638[[#This Row],[Previsto
Costo]]-Alloggio142638[[#This Row],[Effettivo 
Costo]]</f>
        <v>0</v>
      </c>
      <c r="F20" s="6"/>
      <c r="G20" s="107" t="s">
        <v>31</v>
      </c>
      <c r="H20" s="67"/>
      <c r="I20" s="98"/>
      <c r="J20" s="68">
        <f>Intrattenimento152739[[#This Row],[Previsto 
Costo]]-Intrattenimento152739[[#This Row],[Effettivo 
Costo]]</f>
        <v>0</v>
      </c>
    </row>
    <row r="21" spans="1:10" ht="30" customHeight="1" x14ac:dyDescent="0.3">
      <c r="B21" s="103" t="s">
        <v>78</v>
      </c>
      <c r="C21" s="65"/>
      <c r="D21" s="96"/>
      <c r="E21" s="64">
        <f>Alloggio142638[[#This Row],[Previsto
Costo]]-Alloggio142638[[#This Row],[Effettivo 
Costo]]</f>
        <v>0</v>
      </c>
      <c r="F21" s="6"/>
      <c r="G21" s="107" t="s">
        <v>31</v>
      </c>
      <c r="H21" s="67"/>
      <c r="I21" s="98"/>
      <c r="J21" s="68">
        <f>Intrattenimento152739[[#This Row],[Previsto 
Costo]]-Intrattenimento152739[[#This Row],[Effettivo 
Costo]]</f>
        <v>0</v>
      </c>
    </row>
    <row r="22" spans="1:10" ht="30" customHeight="1" x14ac:dyDescent="0.3">
      <c r="B22" s="103" t="s">
        <v>77</v>
      </c>
      <c r="C22" s="65"/>
      <c r="D22" s="96"/>
      <c r="E22" s="64">
        <f>Alloggio142638[[#This Row],[Previsto
Costo]]-Alloggio142638[[#This Row],[Effettivo 
Costo]]</f>
        <v>0</v>
      </c>
      <c r="F22" s="6"/>
      <c r="G22" s="107" t="s">
        <v>31</v>
      </c>
      <c r="H22" s="67"/>
      <c r="I22" s="98"/>
      <c r="J22" s="68">
        <f>Intrattenimento152739[[#This Row],[Previsto 
Costo]]-Intrattenimento152739[[#This Row],[Effettivo 
Costo]]</f>
        <v>0</v>
      </c>
    </row>
    <row r="23" spans="1:10" ht="30" customHeight="1" x14ac:dyDescent="0.3">
      <c r="B23" s="103" t="s">
        <v>85</v>
      </c>
      <c r="C23" s="65"/>
      <c r="D23" s="96"/>
      <c r="E23" s="64">
        <f>Alloggio142638[[#This Row],[Previsto
Costo]]-Alloggio142638[[#This Row],[Effettivo 
Costo]]</f>
        <v>0</v>
      </c>
      <c r="F23" s="6"/>
      <c r="G23" s="107" t="s">
        <v>31</v>
      </c>
      <c r="H23" s="67"/>
      <c r="I23" s="98"/>
      <c r="J23" s="68">
        <f>Intrattenimento152739[[#This Row],[Previsto 
Costo]]-Intrattenimento152739[[#This Row],[Effettivo 
Costo]]</f>
        <v>0</v>
      </c>
    </row>
    <row r="24" spans="1:10" ht="30" customHeight="1" x14ac:dyDescent="0.3">
      <c r="B24" s="104" t="s">
        <v>89</v>
      </c>
      <c r="C24" s="66"/>
      <c r="D24" s="97"/>
      <c r="E24" s="92">
        <f>Alloggio142638[[#This Row],[Previsto
Costo]]-Alloggio142638[[#This Row],[Effettivo 
Costo]]</f>
        <v>0</v>
      </c>
      <c r="F24" s="6"/>
      <c r="G24" s="107" t="s">
        <v>31</v>
      </c>
      <c r="H24" s="67"/>
      <c r="I24" s="98"/>
      <c r="J24" s="68">
        <f>Intrattenimento152739[[#This Row],[Previsto 
Costo]]-Intrattenimento152739[[#This Row],[Effettivo 
Costo]]</f>
        <v>0</v>
      </c>
    </row>
    <row r="25" spans="1:10" ht="30" customHeight="1" x14ac:dyDescent="0.3">
      <c r="B25" s="105" t="s">
        <v>93</v>
      </c>
      <c r="C25" s="67"/>
      <c r="D25" s="98"/>
      <c r="E25" s="67">
        <f>Alloggio142638[[#This Row],[Previsto
Costo]]-Alloggio142638[[#This Row],[Effettivo 
Costo]]</f>
        <v>0</v>
      </c>
      <c r="F25" s="6"/>
      <c r="G25" s="32" t="s">
        <v>32</v>
      </c>
      <c r="H25" s="69"/>
      <c r="I25" s="69"/>
      <c r="J25" s="70">
        <f>SUBTOTAL(109,Intrattenimento152739[Differenza])</f>
        <v>0</v>
      </c>
    </row>
    <row r="26" spans="1:10" ht="30" customHeight="1" x14ac:dyDescent="0.3">
      <c r="B26" s="106" t="s">
        <v>91</v>
      </c>
      <c r="C26" s="93"/>
      <c r="D26" s="99"/>
      <c r="E26" s="93">
        <f>Alloggio142638[[#This Row],[Previsto
Costo]]-Alloggio142638[[#This Row],[Effettivo 
Costo]]</f>
        <v>0</v>
      </c>
      <c r="F26" s="6"/>
      <c r="G26" s="89"/>
      <c r="H26" s="90"/>
      <c r="I26" s="90"/>
      <c r="J26" s="91"/>
    </row>
    <row r="27" spans="1:10" ht="30" customHeight="1" x14ac:dyDescent="0.3">
      <c r="B27" s="106" t="s">
        <v>88</v>
      </c>
      <c r="C27" s="94"/>
      <c r="D27" s="99"/>
      <c r="E27" s="93">
        <f>Alloggio142638[[#This Row],[Previsto
Costo]]-Alloggio142638[[#This Row],[Effettivo 
Costo]]</f>
        <v>0</v>
      </c>
      <c r="F27" s="6"/>
      <c r="G27" s="89"/>
      <c r="H27" s="90"/>
      <c r="I27" s="90"/>
      <c r="J27" s="91"/>
    </row>
    <row r="28" spans="1:10" ht="30" customHeight="1" x14ac:dyDescent="0.3">
      <c r="B28" s="106" t="s">
        <v>31</v>
      </c>
      <c r="C28" s="94"/>
      <c r="D28" s="99"/>
      <c r="E28" s="93">
        <f>Alloggio142638[[#This Row],[Previsto
Costo]]-Alloggio142638[[#This Row],[Effettivo 
Costo]]</f>
        <v>0</v>
      </c>
      <c r="F28" s="6"/>
      <c r="G28" s="89"/>
      <c r="H28" s="90"/>
      <c r="I28" s="90"/>
      <c r="J28" s="91"/>
    </row>
    <row r="29" spans="1:10" ht="30" customHeight="1" x14ac:dyDescent="0.3">
      <c r="B29" s="106" t="s">
        <v>31</v>
      </c>
      <c r="C29" s="94"/>
      <c r="D29" s="99"/>
      <c r="E29" s="93">
        <f>Alloggio142638[[#This Row],[Previsto
Costo]]-Alloggio142638[[#This Row],[Effettivo 
Costo]]</f>
        <v>0</v>
      </c>
      <c r="F29" s="6"/>
      <c r="G29" s="89"/>
      <c r="H29" s="90"/>
      <c r="I29" s="90"/>
      <c r="J29" s="91"/>
    </row>
    <row r="30" spans="1:10" ht="30" customHeight="1" x14ac:dyDescent="0.3">
      <c r="B30" s="86" t="s">
        <v>32</v>
      </c>
      <c r="C30" s="87"/>
      <c r="D30" s="87"/>
      <c r="E30" s="88">
        <f>SUBTOTAL(109,Alloggio142638[Differenza])</f>
        <v>0</v>
      </c>
      <c r="F30" s="6"/>
      <c r="G30" s="116"/>
      <c r="H30" s="116"/>
      <c r="I30" s="116"/>
      <c r="J30" s="116"/>
    </row>
    <row r="31" spans="1:10" ht="37.950000000000003" customHeight="1" x14ac:dyDescent="0.3">
      <c r="B31" s="26"/>
      <c r="C31" s="13"/>
      <c r="D31" s="13"/>
      <c r="E31" s="13"/>
      <c r="F31" s="6"/>
      <c r="G31" s="30"/>
      <c r="H31" s="30"/>
      <c r="I31" s="30"/>
      <c r="J31" s="30"/>
    </row>
    <row r="32" spans="1:10" s="2" customFormat="1" ht="30" customHeight="1" x14ac:dyDescent="0.3">
      <c r="A32" s="53"/>
      <c r="B32" s="113" t="s">
        <v>33</v>
      </c>
      <c r="C32" s="113"/>
      <c r="D32" s="113"/>
      <c r="E32" s="113"/>
      <c r="F32" s="54"/>
      <c r="G32" s="114" t="s">
        <v>79</v>
      </c>
      <c r="H32" s="114"/>
      <c r="I32" s="114"/>
      <c r="J32" s="114"/>
    </row>
    <row r="33" spans="1:10" ht="48" customHeight="1" x14ac:dyDescent="0.3">
      <c r="B33" s="9" t="s">
        <v>25</v>
      </c>
      <c r="C33" s="10" t="s">
        <v>53</v>
      </c>
      <c r="D33" s="10" t="s">
        <v>54</v>
      </c>
      <c r="E33" s="11" t="s">
        <v>58</v>
      </c>
      <c r="F33" s="6"/>
      <c r="G33" s="14" t="s">
        <v>25</v>
      </c>
      <c r="H33" s="15" t="s">
        <v>53</v>
      </c>
      <c r="I33" s="15" t="s">
        <v>54</v>
      </c>
      <c r="J33" s="16" t="s">
        <v>58</v>
      </c>
    </row>
    <row r="34" spans="1:10" ht="30" customHeight="1" x14ac:dyDescent="0.3">
      <c r="A34" s="4" t="s">
        <v>13</v>
      </c>
      <c r="B34" s="107" t="s">
        <v>34</v>
      </c>
      <c r="C34" s="67"/>
      <c r="D34" s="98"/>
      <c r="E34" s="68">
        <f>Trasporti172941[[#This Row],[Previsto 
Costo]]-Trasporti172941[[#This Row],[Effettivo 
Costo]]</f>
        <v>0</v>
      </c>
      <c r="F34" s="6"/>
      <c r="G34" s="107" t="s">
        <v>31</v>
      </c>
      <c r="H34" s="67"/>
      <c r="I34" s="98"/>
      <c r="J34" s="68">
        <f>Prestiti162840[[#This Row],[Previsto 
Costo]]-Prestiti162840[[#This Row],[Effettivo 
Costo]]</f>
        <v>0</v>
      </c>
    </row>
    <row r="35" spans="1:10" ht="30" customHeight="1" x14ac:dyDescent="0.3">
      <c r="B35" s="107" t="s">
        <v>35</v>
      </c>
      <c r="C35" s="67"/>
      <c r="D35" s="98"/>
      <c r="E35" s="68">
        <f>Trasporti172941[[#This Row],[Previsto 
Costo]]-Trasporti172941[[#This Row],[Effettivo 
Costo]]</f>
        <v>0</v>
      </c>
      <c r="F35" s="6"/>
      <c r="G35" s="107" t="s">
        <v>31</v>
      </c>
      <c r="H35" s="67"/>
      <c r="I35" s="98"/>
      <c r="J35" s="68">
        <f>Prestiti162840[[#This Row],[Previsto 
Costo]]-Prestiti162840[[#This Row],[Effettivo 
Costo]]</f>
        <v>0</v>
      </c>
    </row>
    <row r="36" spans="1:10" ht="30" customHeight="1" x14ac:dyDescent="0.3">
      <c r="B36" s="107" t="s">
        <v>36</v>
      </c>
      <c r="C36" s="67"/>
      <c r="D36" s="98"/>
      <c r="E36" s="68">
        <f>Trasporti172941[[#This Row],[Previsto 
Costo]]-Trasporti172941[[#This Row],[Effettivo 
Costo]]</f>
        <v>0</v>
      </c>
      <c r="F36" s="6"/>
      <c r="G36" s="107" t="s">
        <v>31</v>
      </c>
      <c r="H36" s="67"/>
      <c r="I36" s="98"/>
      <c r="J36" s="68">
        <f>Prestiti162840[[#This Row],[Previsto 
Costo]]-Prestiti162840[[#This Row],[Effettivo 
Costo]]</f>
        <v>0</v>
      </c>
    </row>
    <row r="37" spans="1:10" ht="30" customHeight="1" x14ac:dyDescent="0.3">
      <c r="B37" s="107" t="s">
        <v>81</v>
      </c>
      <c r="C37" s="67"/>
      <c r="D37" s="98"/>
      <c r="E37" s="68">
        <f>Trasporti172941[[#This Row],[Previsto 
Costo]]-Trasporti172941[[#This Row],[Effettivo 
Costo]]</f>
        <v>0</v>
      </c>
      <c r="F37" s="6"/>
      <c r="G37" s="107" t="s">
        <v>31</v>
      </c>
      <c r="H37" s="67"/>
      <c r="I37" s="98"/>
      <c r="J37" s="68">
        <f>Prestiti162840[[#This Row],[Previsto 
Costo]]-Prestiti162840[[#This Row],[Effettivo 
Costo]]</f>
        <v>0</v>
      </c>
    </row>
    <row r="38" spans="1:10" ht="30" customHeight="1" x14ac:dyDescent="0.3">
      <c r="B38" s="107" t="s">
        <v>37</v>
      </c>
      <c r="C38" s="67"/>
      <c r="D38" s="98"/>
      <c r="E38" s="68">
        <f>Trasporti172941[[#This Row],[Previsto 
Costo]]-Trasporti172941[[#This Row],[Effettivo 
Costo]]</f>
        <v>0</v>
      </c>
      <c r="F38" s="6"/>
      <c r="G38" s="107" t="s">
        <v>31</v>
      </c>
      <c r="H38" s="67"/>
      <c r="I38" s="98"/>
      <c r="J38" s="68">
        <f>Prestiti162840[[#This Row],[Previsto 
Costo]]-Prestiti162840[[#This Row],[Effettivo 
Costo]]</f>
        <v>0</v>
      </c>
    </row>
    <row r="39" spans="1:10" ht="30" customHeight="1" x14ac:dyDescent="0.3">
      <c r="B39" s="107" t="s">
        <v>38</v>
      </c>
      <c r="C39" s="67"/>
      <c r="D39" s="98"/>
      <c r="E39" s="68">
        <f>Trasporti172941[[#This Row],[Previsto 
Costo]]-Trasporti172941[[#This Row],[Effettivo 
Costo]]</f>
        <v>0</v>
      </c>
      <c r="F39" s="6"/>
      <c r="G39" s="107" t="s">
        <v>31</v>
      </c>
      <c r="H39" s="67"/>
      <c r="I39" s="98"/>
      <c r="J39" s="68">
        <f>Prestiti162840[[#This Row],[Previsto 
Costo]]-Prestiti162840[[#This Row],[Effettivo 
Costo]]</f>
        <v>0</v>
      </c>
    </row>
    <row r="40" spans="1:10" ht="30" customHeight="1" x14ac:dyDescent="0.3">
      <c r="B40" s="107" t="s">
        <v>90</v>
      </c>
      <c r="C40" s="67"/>
      <c r="D40" s="98"/>
      <c r="E40" s="68">
        <f>Trasporti172941[[#This Row],[Previsto 
Costo]]-Trasporti172941[[#This Row],[Effettivo 
Costo]]</f>
        <v>0</v>
      </c>
      <c r="F40" s="6"/>
      <c r="G40" s="31" t="s">
        <v>32</v>
      </c>
      <c r="H40" s="73"/>
      <c r="I40" s="73"/>
      <c r="J40" s="74">
        <f>SUBTOTAL(109,Prestiti162840[Differenza])</f>
        <v>0</v>
      </c>
    </row>
    <row r="41" spans="1:10" ht="30" customHeight="1" x14ac:dyDescent="0.3">
      <c r="B41" s="31" t="s">
        <v>32</v>
      </c>
      <c r="C41" s="71"/>
      <c r="D41" s="71"/>
      <c r="E41" s="72">
        <f>SUBTOTAL(109,Trasporti172941[Differenza])</f>
        <v>0</v>
      </c>
      <c r="F41" s="6"/>
      <c r="G41" s="26"/>
      <c r="H41" s="12"/>
      <c r="I41" s="12"/>
      <c r="J41" s="12"/>
    </row>
    <row r="42" spans="1:10" ht="37.950000000000003" customHeight="1" x14ac:dyDescent="0.3">
      <c r="B42" s="23"/>
      <c r="C42" s="8"/>
      <c r="D42" s="8"/>
      <c r="E42" s="13"/>
      <c r="F42" s="6"/>
      <c r="G42" s="116"/>
      <c r="H42" s="116"/>
      <c r="I42" s="116"/>
      <c r="J42" s="116"/>
    </row>
    <row r="43" spans="1:10" s="2" customFormat="1" ht="30" customHeight="1" x14ac:dyDescent="0.3">
      <c r="A43" s="53"/>
      <c r="B43" s="114" t="s">
        <v>36</v>
      </c>
      <c r="C43" s="114"/>
      <c r="D43" s="114"/>
      <c r="E43" s="114"/>
      <c r="F43" s="54"/>
      <c r="G43" s="114" t="s">
        <v>59</v>
      </c>
      <c r="H43" s="114"/>
      <c r="I43" s="114"/>
      <c r="J43" s="114"/>
    </row>
    <row r="44" spans="1:10" ht="48" customHeight="1" x14ac:dyDescent="0.3">
      <c r="B44" s="14" t="s">
        <v>25</v>
      </c>
      <c r="C44" s="15" t="s">
        <v>53</v>
      </c>
      <c r="D44" s="15" t="s">
        <v>54</v>
      </c>
      <c r="E44" s="16" t="s">
        <v>58</v>
      </c>
      <c r="F44" s="6"/>
      <c r="G44" s="17" t="s">
        <v>25</v>
      </c>
      <c r="H44" s="10" t="s">
        <v>53</v>
      </c>
      <c r="I44" s="10" t="s">
        <v>54</v>
      </c>
      <c r="J44" s="11" t="s">
        <v>58</v>
      </c>
    </row>
    <row r="45" spans="1:10" ht="30" customHeight="1" x14ac:dyDescent="0.3">
      <c r="B45" s="107" t="s">
        <v>39</v>
      </c>
      <c r="C45" s="67"/>
      <c r="D45" s="98"/>
      <c r="E45" s="68">
        <f>Assicurazione183042[[#This Row],[Previsto 
Costo]]-Assicurazione183042[[#This Row],[Effettivo 
Costo]]</f>
        <v>0</v>
      </c>
      <c r="F45" s="6"/>
      <c r="G45" s="107" t="s">
        <v>60</v>
      </c>
      <c r="H45" s="67"/>
      <c r="I45" s="98"/>
      <c r="J45" s="68">
        <f>Tasse193143[[#This Row],[Previsto 
Costo]]-Tasse193143[[#This Row],[Effettivo 
Costo]]</f>
        <v>0</v>
      </c>
    </row>
    <row r="46" spans="1:10" ht="30" customHeight="1" x14ac:dyDescent="0.3">
      <c r="A46" s="4" t="s">
        <v>14</v>
      </c>
      <c r="B46" s="107" t="s">
        <v>40</v>
      </c>
      <c r="C46" s="67"/>
      <c r="D46" s="98"/>
      <c r="E46" s="68">
        <f>Assicurazione183042[[#This Row],[Previsto 
Costo]]-Assicurazione183042[[#This Row],[Effettivo 
Costo]]</f>
        <v>0</v>
      </c>
      <c r="F46" s="6"/>
      <c r="G46" s="107" t="s">
        <v>61</v>
      </c>
      <c r="H46" s="67"/>
      <c r="I46" s="98"/>
      <c r="J46" s="68">
        <f>Tasse193143[[#This Row],[Previsto 
Costo]]-Tasse193143[[#This Row],[Effettivo 
Costo]]</f>
        <v>0</v>
      </c>
    </row>
    <row r="47" spans="1:10" ht="30" customHeight="1" x14ac:dyDescent="0.3">
      <c r="B47" s="107" t="s">
        <v>41</v>
      </c>
      <c r="C47" s="67"/>
      <c r="D47" s="98"/>
      <c r="E47" s="68">
        <f>Assicurazione183042[[#This Row],[Previsto 
Costo]]-Assicurazione183042[[#This Row],[Effettivo 
Costo]]</f>
        <v>0</v>
      </c>
      <c r="F47" s="6"/>
      <c r="G47" s="107" t="s">
        <v>62</v>
      </c>
      <c r="H47" s="67"/>
      <c r="I47" s="98"/>
      <c r="J47" s="68">
        <f>Tasse193143[[#This Row],[Previsto 
Costo]]-Tasse193143[[#This Row],[Effettivo 
Costo]]</f>
        <v>0</v>
      </c>
    </row>
    <row r="48" spans="1:10" ht="30" customHeight="1" x14ac:dyDescent="0.3">
      <c r="B48" s="107" t="s">
        <v>31</v>
      </c>
      <c r="C48" s="67"/>
      <c r="D48" s="98"/>
      <c r="E48" s="68">
        <f>Assicurazione183042[[#This Row],[Previsto 
Costo]]-Assicurazione183042[[#This Row],[Effettivo 
Costo]]</f>
        <v>0</v>
      </c>
      <c r="F48" s="6"/>
      <c r="G48" s="107" t="s">
        <v>31</v>
      </c>
      <c r="H48" s="67"/>
      <c r="I48" s="98"/>
      <c r="J48" s="68">
        <f>Tasse193143[[#This Row],[Previsto 
Costo]]-Tasse193143[[#This Row],[Effettivo 
Costo]]</f>
        <v>0</v>
      </c>
    </row>
    <row r="49" spans="1:10" ht="30" customHeight="1" x14ac:dyDescent="0.3">
      <c r="B49" s="31" t="s">
        <v>32</v>
      </c>
      <c r="C49" s="75"/>
      <c r="D49" s="75"/>
      <c r="E49" s="74">
        <f>SUBTOTAL(109,Assicurazione183042[Differenza])</f>
        <v>0</v>
      </c>
      <c r="F49" s="6"/>
      <c r="G49" s="31" t="s">
        <v>32</v>
      </c>
      <c r="H49" s="73"/>
      <c r="I49" s="73"/>
      <c r="J49" s="74">
        <f>SUBTOTAL(109,Tasse193143[Differenza])</f>
        <v>0</v>
      </c>
    </row>
    <row r="50" spans="1:10" ht="37.950000000000003" customHeight="1" x14ac:dyDescent="0.3">
      <c r="B50" s="18"/>
      <c r="C50" s="19"/>
      <c r="D50" s="19"/>
      <c r="E50" s="20"/>
      <c r="F50" s="6"/>
      <c r="G50" s="116"/>
      <c r="H50" s="116"/>
      <c r="I50" s="116"/>
      <c r="J50" s="116"/>
    </row>
    <row r="51" spans="1:10" s="2" customFormat="1" ht="30" customHeight="1" x14ac:dyDescent="0.3">
      <c r="A51" s="53"/>
      <c r="B51" s="113" t="s">
        <v>42</v>
      </c>
      <c r="C51" s="113"/>
      <c r="D51" s="113"/>
      <c r="E51" s="113"/>
      <c r="F51" s="54"/>
      <c r="G51" s="114" t="s">
        <v>63</v>
      </c>
      <c r="H51" s="114"/>
      <c r="I51" s="114"/>
      <c r="J51" s="114"/>
    </row>
    <row r="52" spans="1:10" ht="49.95" customHeight="1" x14ac:dyDescent="0.3">
      <c r="B52" s="21" t="s">
        <v>25</v>
      </c>
      <c r="C52" s="10" t="s">
        <v>53</v>
      </c>
      <c r="D52" s="10" t="s">
        <v>54</v>
      </c>
      <c r="E52" s="11" t="s">
        <v>58</v>
      </c>
      <c r="F52" s="6"/>
      <c r="G52" s="17" t="s">
        <v>25</v>
      </c>
      <c r="H52" s="10" t="s">
        <v>53</v>
      </c>
      <c r="I52" s="10" t="s">
        <v>54</v>
      </c>
      <c r="J52" s="11" t="s">
        <v>58</v>
      </c>
    </row>
    <row r="53" spans="1:10" ht="30" customHeight="1" x14ac:dyDescent="0.3">
      <c r="B53" s="107" t="s">
        <v>76</v>
      </c>
      <c r="C53" s="67"/>
      <c r="D53" s="98"/>
      <c r="E53" s="68">
        <f>Cibo243648[[#This Row],[Previsto 
Costo]]-Cibo243648[[#This Row],[Effettivo 
Costo]]</f>
        <v>0</v>
      </c>
      <c r="F53" s="6"/>
      <c r="G53" s="108" t="s">
        <v>64</v>
      </c>
      <c r="H53" s="77"/>
      <c r="I53" s="100"/>
      <c r="J53" s="78">
        <f>Risparmi203244[[#This Row],[Previsto 
Costo]]-Risparmi203244[[#This Row],[Effettivo 
Costo]]</f>
        <v>0</v>
      </c>
    </row>
    <row r="54" spans="1:10" ht="30" customHeight="1" x14ac:dyDescent="0.3">
      <c r="B54" s="107" t="s">
        <v>43</v>
      </c>
      <c r="C54" s="67"/>
      <c r="D54" s="98"/>
      <c r="E54" s="68">
        <f>Cibo243648[[#This Row],[Previsto 
Costo]]-Cibo243648[[#This Row],[Effettivo 
Costo]]</f>
        <v>0</v>
      </c>
      <c r="F54" s="6"/>
      <c r="G54" s="107" t="s">
        <v>65</v>
      </c>
      <c r="H54" s="67"/>
      <c r="I54" s="98"/>
      <c r="J54" s="68">
        <f>Risparmi203244[[#This Row],[Previsto 
Costo]]-Risparmi203244[[#This Row],[Effettivo 
Costo]]</f>
        <v>0</v>
      </c>
    </row>
    <row r="55" spans="1:10" ht="30" customHeight="1" x14ac:dyDescent="0.3">
      <c r="A55" s="4" t="s">
        <v>15</v>
      </c>
      <c r="B55" s="107" t="s">
        <v>31</v>
      </c>
      <c r="C55" s="67"/>
      <c r="D55" s="98"/>
      <c r="E55" s="68">
        <f>Cibo243648[[#This Row],[Previsto 
Costo]]-Cibo243648[[#This Row],[Effettivo 
Costo]]</f>
        <v>0</v>
      </c>
      <c r="F55" s="6"/>
      <c r="G55" s="107" t="s">
        <v>31</v>
      </c>
      <c r="H55" s="67"/>
      <c r="I55" s="98"/>
      <c r="J55" s="68">
        <f>Risparmi203244[[#This Row],[Previsto 
Costo]]-Risparmi203244[[#This Row],[Effettivo 
Costo]]</f>
        <v>0</v>
      </c>
    </row>
    <row r="56" spans="1:10" ht="30" customHeight="1" x14ac:dyDescent="0.3">
      <c r="B56" s="32" t="s">
        <v>32</v>
      </c>
      <c r="C56" s="76"/>
      <c r="D56" s="76"/>
      <c r="E56" s="70">
        <f>SUBTOTAL(109,Cibo243648[Differenza])</f>
        <v>0</v>
      </c>
      <c r="F56" s="6"/>
      <c r="G56" s="48" t="s">
        <v>32</v>
      </c>
      <c r="H56" s="79"/>
      <c r="I56" s="79"/>
      <c r="J56" s="80">
        <f>SUBTOTAL(109,Risparmi203244[Differenza])</f>
        <v>0</v>
      </c>
    </row>
    <row r="57" spans="1:10" ht="37.950000000000003" customHeight="1" x14ac:dyDescent="0.3">
      <c r="B57" s="49"/>
      <c r="C57" s="12"/>
      <c r="D57" s="12"/>
      <c r="E57" s="12"/>
      <c r="F57" s="6"/>
      <c r="G57" s="50"/>
      <c r="H57" s="5"/>
      <c r="I57" s="5"/>
      <c r="J57" s="5"/>
    </row>
    <row r="58" spans="1:10" s="2" customFormat="1" ht="30" customHeight="1" x14ac:dyDescent="0.3">
      <c r="A58" s="53"/>
      <c r="B58" s="113" t="s">
        <v>44</v>
      </c>
      <c r="C58" s="113"/>
      <c r="D58" s="113"/>
      <c r="E58" s="113"/>
      <c r="F58" s="54"/>
      <c r="G58" s="114" t="s">
        <v>66</v>
      </c>
      <c r="H58" s="114"/>
      <c r="I58" s="114"/>
      <c r="J58" s="114"/>
    </row>
    <row r="59" spans="1:10" ht="48" customHeight="1" x14ac:dyDescent="0.3">
      <c r="B59" s="25" t="s">
        <v>25</v>
      </c>
      <c r="C59" s="15" t="s">
        <v>53</v>
      </c>
      <c r="D59" s="15" t="s">
        <v>54</v>
      </c>
      <c r="E59" s="16" t="s">
        <v>58</v>
      </c>
      <c r="F59" s="6"/>
      <c r="G59" s="36" t="s">
        <v>25</v>
      </c>
      <c r="H59" s="10" t="s">
        <v>53</v>
      </c>
      <c r="I59" s="10" t="s">
        <v>54</v>
      </c>
      <c r="J59" s="11" t="s">
        <v>58</v>
      </c>
    </row>
    <row r="60" spans="1:10" ht="30" customHeight="1" x14ac:dyDescent="0.3">
      <c r="B60" s="108" t="s">
        <v>42</v>
      </c>
      <c r="C60" s="77"/>
      <c r="D60" s="100"/>
      <c r="E60" s="78">
        <f>Animali_domestici253749[[#This Row],[Previsto 
Costo]]-Animali_domestici253749[[#This Row],[Effettivo 
Costo]]</f>
        <v>0</v>
      </c>
      <c r="F60" s="6"/>
      <c r="G60" s="108" t="s">
        <v>31</v>
      </c>
      <c r="H60" s="77"/>
      <c r="I60" s="100"/>
      <c r="J60" s="78">
        <f>Regali213345[[#This Row],[Previsto 
Costo]]-Regali213345[[#This Row],[Effettivo 
Costo]]</f>
        <v>0</v>
      </c>
    </row>
    <row r="61" spans="1:10" ht="30" customHeight="1" x14ac:dyDescent="0.3">
      <c r="B61" s="107" t="s">
        <v>45</v>
      </c>
      <c r="C61" s="67"/>
      <c r="D61" s="98"/>
      <c r="E61" s="78">
        <f>Animali_domestici253749[[#This Row],[Previsto 
Costo]]-Animali_domestici253749[[#This Row],[Effettivo 
Costo]]</f>
        <v>0</v>
      </c>
      <c r="F61" s="6"/>
      <c r="G61" s="107" t="s">
        <v>86</v>
      </c>
      <c r="H61" s="67"/>
      <c r="I61" s="98"/>
      <c r="J61" s="68">
        <f>Regali213345[[#This Row],[Previsto 
Costo]]-Regali213345[[#This Row],[Effettivo 
Costo]]</f>
        <v>0</v>
      </c>
    </row>
    <row r="62" spans="1:10" ht="30" customHeight="1" x14ac:dyDescent="0.3">
      <c r="B62" s="107" t="s">
        <v>46</v>
      </c>
      <c r="C62" s="67"/>
      <c r="D62" s="98"/>
      <c r="E62" s="78">
        <f>Animali_domestici253749[[#This Row],[Previsto 
Costo]]-Animali_domestici253749[[#This Row],[Effettivo 
Costo]]</f>
        <v>0</v>
      </c>
      <c r="F62" s="6"/>
      <c r="G62" s="107" t="s">
        <v>67</v>
      </c>
      <c r="H62" s="67"/>
      <c r="I62" s="98"/>
      <c r="J62" s="68">
        <f>Regali213345[[#This Row],[Previsto 
Costo]]-Regali213345[[#This Row],[Effettivo 
Costo]]</f>
        <v>0</v>
      </c>
    </row>
    <row r="63" spans="1:10" ht="30" customHeight="1" x14ac:dyDescent="0.3">
      <c r="A63" s="4" t="s">
        <v>16</v>
      </c>
      <c r="B63" s="107" t="s">
        <v>47</v>
      </c>
      <c r="C63" s="67"/>
      <c r="D63" s="98"/>
      <c r="E63" s="78">
        <f>Animali_domestici253749[[#This Row],[Previsto 
Costo]]-Animali_domestici253749[[#This Row],[Effettivo 
Costo]]</f>
        <v>0</v>
      </c>
      <c r="F63" s="6"/>
      <c r="G63" s="32" t="s">
        <v>32</v>
      </c>
      <c r="H63" s="76"/>
      <c r="I63" s="76"/>
      <c r="J63" s="70">
        <f>SUBTOTAL(109,Regali213345[Differenza])</f>
        <v>0</v>
      </c>
    </row>
    <row r="64" spans="1:10" ht="30" customHeight="1" x14ac:dyDescent="0.3">
      <c r="B64" s="107" t="s">
        <v>31</v>
      </c>
      <c r="C64" s="67"/>
      <c r="D64" s="98"/>
      <c r="E64" s="78">
        <f>Animali_domestici253749[[#This Row],[Previsto 
Costo]]-Animali_domestici253749[[#This Row],[Effettivo 
Costo]]</f>
        <v>0</v>
      </c>
      <c r="F64" s="6"/>
      <c r="G64" s="26"/>
      <c r="H64" s="8"/>
      <c r="I64" s="8"/>
      <c r="J64" s="13"/>
    </row>
    <row r="65" spans="1:10" ht="30" customHeight="1" x14ac:dyDescent="0.3">
      <c r="B65" s="57" t="s">
        <v>32</v>
      </c>
      <c r="C65" s="81"/>
      <c r="D65" s="81"/>
      <c r="E65" s="82">
        <f>SUBTOTAL(109,Animali_domestici253749[Differenza])</f>
        <v>0</v>
      </c>
      <c r="F65" s="6"/>
      <c r="G65" s="26"/>
      <c r="H65" s="8"/>
      <c r="I65" s="8"/>
      <c r="J65" s="13"/>
    </row>
    <row r="66" spans="1:10" ht="37.950000000000003" customHeight="1" x14ac:dyDescent="0.3">
      <c r="B66" s="23"/>
      <c r="C66" s="24"/>
      <c r="D66" s="24"/>
      <c r="E66" s="24"/>
      <c r="F66" s="6"/>
      <c r="G66" s="22"/>
      <c r="H66" s="8"/>
      <c r="I66" s="8"/>
      <c r="J66" s="8"/>
    </row>
    <row r="67" spans="1:10" s="2" customFormat="1" ht="30" customHeight="1" x14ac:dyDescent="0.3">
      <c r="A67" s="53"/>
      <c r="B67" s="115" t="s">
        <v>48</v>
      </c>
      <c r="C67" s="115"/>
      <c r="D67" s="115"/>
      <c r="E67" s="115"/>
      <c r="F67" s="54"/>
      <c r="G67" s="113" t="s">
        <v>68</v>
      </c>
      <c r="H67" s="113"/>
      <c r="I67" s="113"/>
      <c r="J67" s="113"/>
    </row>
    <row r="68" spans="1:10" ht="48" customHeight="1" x14ac:dyDescent="0.3">
      <c r="B68" s="17" t="s">
        <v>25</v>
      </c>
      <c r="C68" s="10" t="s">
        <v>53</v>
      </c>
      <c r="D68" s="10" t="s">
        <v>54</v>
      </c>
      <c r="E68" s="11" t="s">
        <v>58</v>
      </c>
      <c r="F68" s="6"/>
      <c r="G68" s="51" t="s">
        <v>69</v>
      </c>
      <c r="H68" s="10" t="s">
        <v>53</v>
      </c>
      <c r="I68" s="10" t="s">
        <v>54</v>
      </c>
      <c r="J68" s="11" t="s">
        <v>58</v>
      </c>
    </row>
    <row r="69" spans="1:10" ht="30" customHeight="1" x14ac:dyDescent="0.3">
      <c r="B69" s="108" t="s">
        <v>49</v>
      </c>
      <c r="C69" s="77"/>
      <c r="D69" s="100"/>
      <c r="E69" s="78">
        <f>Cura_della_persona233547[[#This Row],[Previsto 
Costo]]-Cura_della_persona233547[[#This Row],[Effettivo 
Costo]]</f>
        <v>0</v>
      </c>
      <c r="F69" s="6"/>
      <c r="G69" s="108" t="s">
        <v>70</v>
      </c>
      <c r="H69" s="77"/>
      <c r="I69" s="100"/>
      <c r="J69" s="78">
        <f>Spese_legali223446[[#This Row],[Previsto 
Costo]]-Spese_legali223446[[#This Row],[Effettivo 
Costo]]</f>
        <v>0</v>
      </c>
    </row>
    <row r="70" spans="1:10" ht="30" customHeight="1" x14ac:dyDescent="0.3">
      <c r="B70" s="107" t="s">
        <v>50</v>
      </c>
      <c r="C70" s="67"/>
      <c r="D70" s="98"/>
      <c r="E70" s="78">
        <f>Cura_della_persona233547[[#This Row],[Previsto 
Costo]]-Cura_della_persona233547[[#This Row],[Effettivo 
Costo]]</f>
        <v>0</v>
      </c>
      <c r="F70" s="6"/>
      <c r="G70" s="107" t="s">
        <v>71</v>
      </c>
      <c r="H70" s="67"/>
      <c r="I70" s="98"/>
      <c r="J70" s="78">
        <f>Spese_legali223446[[#This Row],[Previsto 
Costo]]-Spese_legali223446[[#This Row],[Effettivo 
Costo]]</f>
        <v>0</v>
      </c>
    </row>
    <row r="71" spans="1:10" ht="30" customHeight="1" x14ac:dyDescent="0.3">
      <c r="B71" s="107" t="s">
        <v>51</v>
      </c>
      <c r="C71" s="67"/>
      <c r="D71" s="98"/>
      <c r="E71" s="78">
        <f>Cura_della_persona233547[[#This Row],[Previsto 
Costo]]-Cura_della_persona233547[[#This Row],[Effettivo 
Costo]]</f>
        <v>0</v>
      </c>
      <c r="F71" s="6"/>
      <c r="G71" s="107" t="s">
        <v>72</v>
      </c>
      <c r="H71" s="67"/>
      <c r="I71" s="98"/>
      <c r="J71" s="78">
        <f>Spese_legali223446[[#This Row],[Previsto 
Costo]]-Spese_legali223446[[#This Row],[Effettivo 
Costo]]</f>
        <v>0</v>
      </c>
    </row>
    <row r="72" spans="1:10" ht="30" customHeight="1" x14ac:dyDescent="0.3">
      <c r="B72" s="107" t="s">
        <v>92</v>
      </c>
      <c r="C72" s="67"/>
      <c r="D72" s="98"/>
      <c r="E72" s="78">
        <f>Cura_della_persona233547[[#This Row],[Previsto 
Costo]]-Cura_della_persona233547[[#This Row],[Effettivo 
Costo]]</f>
        <v>0</v>
      </c>
      <c r="F72" s="6"/>
      <c r="G72" s="107" t="s">
        <v>31</v>
      </c>
      <c r="H72" s="67"/>
      <c r="I72" s="98"/>
      <c r="J72" s="78">
        <f>Spese_legali223446[[#This Row],[Previsto 
Costo]]-Spese_legali223446[[#This Row],[Effettivo 
Costo]]</f>
        <v>0</v>
      </c>
    </row>
    <row r="73" spans="1:10" ht="30" customHeight="1" x14ac:dyDescent="0.3">
      <c r="B73" s="107" t="s">
        <v>31</v>
      </c>
      <c r="C73" s="67"/>
      <c r="D73" s="98"/>
      <c r="E73" s="78">
        <f>Cura_della_persona233547[[#This Row],[Previsto 
Costo]]-Cura_della_persona233547[[#This Row],[Effettivo 
Costo]]</f>
        <v>0</v>
      </c>
      <c r="F73" s="6"/>
      <c r="G73" s="32" t="s">
        <v>32</v>
      </c>
      <c r="H73" s="76"/>
      <c r="I73" s="76"/>
      <c r="J73" s="70">
        <f>SUBTOTAL(109,J69:J72)</f>
        <v>0</v>
      </c>
    </row>
    <row r="74" spans="1:10" ht="30" customHeight="1" x14ac:dyDescent="0.3">
      <c r="B74" s="107" t="s">
        <v>31</v>
      </c>
      <c r="C74" s="67"/>
      <c r="D74" s="98"/>
      <c r="E74" s="78">
        <f>Cura_della_persona233547[[#This Row],[Previsto 
Costo]]-Cura_della_persona233547[[#This Row],[Effettivo 
Costo]]</f>
        <v>0</v>
      </c>
      <c r="F74" s="6"/>
      <c r="G74" s="116"/>
      <c r="H74" s="116"/>
      <c r="I74" s="116"/>
      <c r="J74" s="116"/>
    </row>
    <row r="75" spans="1:10" ht="30" customHeight="1" x14ac:dyDescent="0.3">
      <c r="B75" s="107" t="s">
        <v>31</v>
      </c>
      <c r="C75" s="83"/>
      <c r="D75" s="101"/>
      <c r="E75" s="78">
        <f>Cura_della_persona233547[[#This Row],[Previsto 
Costo]]-Cura_della_persona233547[[#This Row],[Effettivo 
Costo]]</f>
        <v>0</v>
      </c>
      <c r="F75" s="6"/>
      <c r="G75" s="30"/>
      <c r="H75" s="30"/>
      <c r="I75" s="30"/>
      <c r="J75" s="30"/>
    </row>
    <row r="76" spans="1:10" ht="30" customHeight="1" x14ac:dyDescent="0.3">
      <c r="B76" s="58" t="s">
        <v>32</v>
      </c>
      <c r="C76" s="84"/>
      <c r="D76" s="84"/>
      <c r="E76" s="85">
        <f>SUBTOTAL(109,Cura_della_persona233547[Differenza])</f>
        <v>0</v>
      </c>
      <c r="F76" s="6"/>
      <c r="G76" s="30"/>
      <c r="H76" s="30"/>
      <c r="I76" s="30"/>
      <c r="J76" s="30"/>
    </row>
    <row r="77" spans="1:10" ht="30" customHeight="1" x14ac:dyDescent="0.3">
      <c r="A77" s="4" t="s">
        <v>17</v>
      </c>
      <c r="B77" s="117"/>
      <c r="C77" s="117"/>
      <c r="D77" s="117"/>
      <c r="E77" s="117"/>
      <c r="F77" s="6"/>
      <c r="G77" s="118" t="s">
        <v>73</v>
      </c>
      <c r="H77" s="118"/>
      <c r="I77" s="118"/>
      <c r="J77" s="119">
        <f>SUBTOTAL(109,Alloggio142638[Previsto
Costo],Trasporti172941[Previsto 
Costo],Assicurazione183042[Previsto 
Costo],Cibo243648[Previsto 
Costo],Animali_domestici253749[Previsto 
Costo],Cura_della_persona233547[Previsto 
Costo],Intrattenimento152739[Previsto 
Costo],Prestiti162840[Previsto 
Costo],Tasse193143[Previsto 
Costo],Risparmi203244[Previsto 
Costo],Regali213345[Previsto 
Costo],H69:H72)</f>
        <v>0</v>
      </c>
    </row>
    <row r="78" spans="1:10" ht="30" customHeight="1" x14ac:dyDescent="0.3">
      <c r="F78" s="6"/>
      <c r="G78" s="118"/>
      <c r="H78" s="118"/>
      <c r="I78" s="118"/>
      <c r="J78" s="119"/>
    </row>
    <row r="79" spans="1:10" ht="30" customHeight="1" x14ac:dyDescent="0.3">
      <c r="F79" s="6"/>
      <c r="G79" s="109" t="s">
        <v>74</v>
      </c>
      <c r="H79" s="109"/>
      <c r="I79" s="109"/>
      <c r="J79" s="110">
        <f>SUBTOTAL(109,Alloggio142638[Effettivo 
Costo],Trasporti172941[Effettivo 
Costo],Assicurazione183042[Effettivo 
Costo],Cibo243648[Effettivo 
Costo],Animali_domestici253749[Effettivo 
Costo],Cura_della_persona233547[Effettivo 
Costo],Intrattenimento152739[Effettivo 
Costo],Prestiti162840[Effettivo 
Costo],Tasse193143[Effettivo 
Costo],Risparmi203244[Effettivo 
Costo],Regali213345[Effettivo 
Costo],I69:I72)</f>
        <v>0</v>
      </c>
    </row>
    <row r="80" spans="1:10" ht="30" customHeight="1" x14ac:dyDescent="0.3">
      <c r="A80" s="4" t="s">
        <v>18</v>
      </c>
      <c r="F80" s="6"/>
      <c r="G80" s="109"/>
      <c r="H80" s="109"/>
      <c r="I80" s="109"/>
      <c r="J80" s="110"/>
    </row>
    <row r="81" spans="6:10" ht="24.9" customHeight="1" x14ac:dyDescent="0.3">
      <c r="F81" s="6"/>
      <c r="G81" s="111" t="s">
        <v>75</v>
      </c>
      <c r="H81" s="111"/>
      <c r="I81" s="111"/>
      <c r="J81" s="112">
        <f>J77-J79</f>
        <v>0</v>
      </c>
    </row>
    <row r="82" spans="6:10" ht="24.9" customHeight="1" x14ac:dyDescent="0.3">
      <c r="F82" s="6"/>
      <c r="G82" s="111"/>
      <c r="H82" s="111"/>
      <c r="I82" s="111"/>
      <c r="J82" s="112"/>
    </row>
    <row r="83" spans="6:10" ht="24.9" customHeight="1" x14ac:dyDescent="0.3">
      <c r="F83" s="6"/>
    </row>
    <row r="84" spans="6:10" ht="24.9" customHeight="1" x14ac:dyDescent="0.3">
      <c r="F84" s="6"/>
    </row>
    <row r="85" spans="6:10" ht="24.9" customHeight="1" x14ac:dyDescent="0.3">
      <c r="F85" s="6"/>
    </row>
  </sheetData>
  <sheetProtection algorithmName="SHA-512" hashValue="F1acc8TTZSR42TcaQPg50UhKBgKGcnTyrQH2yIRuQRcoyKU7gczi8aWRvyvgfVSuBqxyWNCC4ugFs9BaCMQWWg==" saltValue="J5ef2RDjpCKR/dX+bV3Gpg==" spinCount="100000" sheet="1" objects="1" scenarios="1" insertRows="0" deleteRows="0" selectLockedCells="1"/>
  <mergeCells count="30">
    <mergeCell ref="B2:H2"/>
    <mergeCell ref="B4:C4"/>
    <mergeCell ref="E4:G5"/>
    <mergeCell ref="H4:H5"/>
    <mergeCell ref="E6:G7"/>
    <mergeCell ref="H6:H7"/>
    <mergeCell ref="E8:G9"/>
    <mergeCell ref="H8:H9"/>
    <mergeCell ref="B9:C9"/>
    <mergeCell ref="G30:J30"/>
    <mergeCell ref="B32:E32"/>
    <mergeCell ref="G32:J32"/>
    <mergeCell ref="G42:J42"/>
    <mergeCell ref="B43:E43"/>
    <mergeCell ref="G43:J43"/>
    <mergeCell ref="G50:J50"/>
    <mergeCell ref="B51:E51"/>
    <mergeCell ref="G51:J51"/>
    <mergeCell ref="G79:I80"/>
    <mergeCell ref="J79:J80"/>
    <mergeCell ref="G81:I82"/>
    <mergeCell ref="J81:J82"/>
    <mergeCell ref="B58:E58"/>
    <mergeCell ref="G58:J58"/>
    <mergeCell ref="B67:E67"/>
    <mergeCell ref="G67:J67"/>
    <mergeCell ref="G74:J74"/>
    <mergeCell ref="B77:E77"/>
    <mergeCell ref="G77:I78"/>
    <mergeCell ref="J77:J78"/>
  </mergeCells>
  <dataValidations count="12">
    <dataValidation allowBlank="1" showInputMessage="1" showErrorMessage="1" prompt="Il costo previsto totale viene calcolato automaticamente nella cella J61, il costo effettivo totale in J63 e la differenza totale in J65." sqref="A80" xr:uid="{1DBFD495-69CF-4B21-A96C-9EB7DFB1D185}"/>
    <dataValidation allowBlank="1" showInputMessage="1" showErrorMessage="1" prompt="Immettere i dettagli nella tabella Cura della persona partendo dalla cella a destra e nella tabella Spese legali partendo dalla cella G54. Le istruzioni successive sono nella cella A61." sqref="A77" xr:uid="{ACFA7250-087B-41A2-A8BA-B10A09712BF6}"/>
    <dataValidation allowBlank="1" showInputMessage="1" showErrorMessage="1" prompt="Immettere i dettagli nella tabella Animali partendo dalla cella a destra e nella tabella Regali partendo dalla cella G48. Le istruzioni successive sono nella cella A58." sqref="A63:A69" xr:uid="{7036BC0C-62BB-43EB-9207-F22FAFCE728A}"/>
    <dataValidation allowBlank="1" showInputMessage="1" showErrorMessage="1" prompt="Immettere i dettagli nella tabella Alimentari partendo dalla cella a destra e nella tabella Risparmi partendo dalla cella G42. Le istruzioni successive sono nella cella A50." sqref="A55" xr:uid="{669D3BE2-DEF3-4BE4-90F9-10D8907A8464}"/>
    <dataValidation allowBlank="1" showInputMessage="1" showErrorMessage="1" prompt="Immettere i dettagli nella tabella Assicurazione partendo dalla cella a destra e nella tabella Tasse partendo dalla cella G35. Le istruzioni successive sono nella cella A44." sqref="A46" xr:uid="{36F31022-E5D3-4CFD-9C60-0D668DADC870}"/>
    <dataValidation allowBlank="1" showInputMessage="1" showErrorMessage="1" prompt="Immettere i dettagli nella tabella Trasporti partendo dalla cella a destra e nella tabella Prestiti partendo dalla cella G26. Le istruzioni successive sono nella cella A37." sqref="A34" xr:uid="{D69C3910-400A-44B5-BE6D-808E7C89DA5A}"/>
    <dataValidation allowBlank="1" showInputMessage="1" showErrorMessage="1" prompt="Immettere i dettagli nella tabella Alloggio partendo dalla cella a destra e nella tabella Svago partendo dalla cella G14. Le istruzioni successive sono nella cella A27." sqref="A15" xr:uid="{4A652FAC-0645-4950-B7EF-563CA936CF72}"/>
    <dataValidation allowBlank="1" showInputMessage="1" showErrorMessage="1" prompt="L’etichetta delle entrate mensili effettive è nella cella a destra. Immettere le entrate 1 nella cella C10 e le entrate aggiuntive nella cella C11 per calcolare l'importo mensile totale delle entrate in C12. Le istruzioni successive sono nella cella A14." sqref="A9" xr:uid="{97B5A6D9-6912-4D9B-9B42-13551F030F10}"/>
    <dataValidation allowBlank="1" showInputMessage="1" showErrorMessage="1" prompt="Il saldo previsto viene calcolato automaticamente nella cella H4, il saldo effettivo in H6 e la differenza nella cella H8. Le istruzioni successive sono nella cella A9." sqref="A7" xr:uid="{4E3C2E17-65EC-4BC4-A012-90677DA4E819}"/>
    <dataValidation allowBlank="1" showInputMessage="1" showErrorMessage="1" prompt="L’etichetta delle entrate mensili previste è nella cella a destra. Immettere le entrate 1 nella cella C5 e le entrate aggiuntive nella cella C6 per calcolare l'importo mensile totale delle entrate in C7. Le istruzioni successive sono nella cella A7." sqref="A4" xr:uid="{431C7474-4016-4334-B162-00EAA737EFE5}"/>
    <dataValidation allowBlank="1" showInputMessage="1" showErrorMessage="1" prompt="Il titolo di questo foglio di lavoro si trova nella cella C2. Le istruzioni successive si trovano nella cella A4." sqref="A2" xr:uid="{8821F25C-5608-446F-9806-5B9D8D5F0729}"/>
    <dataValidation allowBlank="1" showInputMessage="1" showErrorMessage="1" prompt="Creare un budget mensile personale in questo foglio di lavoro. Istruzioni utili su come utilizzare questo foglio di lavoro si trovano nelle celle in questa colonna. Usare la freccia verso il basso per iniziare." sqref="A1" xr:uid="{4592381F-5EBE-40D1-8430-752492BBE8E7}"/>
  </dataValidations>
  <printOptions horizontalCentered="1"/>
  <pageMargins left="0.4" right="0.4" top="0.4" bottom="0.4" header="0.3" footer="0.5"/>
  <pageSetup paperSize="9" fitToHeight="0" orientation="portrait" r:id="rId1"/>
  <headerFooter differentFirst="1">
    <oddFooter>Page &amp;P of &amp;N</oddFooter>
  </headerFooter>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ECAD3B-EAEA-4383-94BC-FD59E091E898}">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A4E1FEA6-248E-4BA3-B2AF-C03B3B10D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517F70-2992-44DE-95FD-5B6D81A222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TM33398600</Template>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Inizio</vt:lpstr>
      <vt:lpstr>LUGLIO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2020-10-16T05:02:30Z</dcterms:created>
  <dcterms:modified xsi:type="dcterms:W3CDTF">2025-08-25T14:53:13Z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